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\\SERVER-DFT\Dados\PUBICACOES_TECNICAS_Manuais_Folhetos_Procedimentos_etc\ALGAS Toxinas de\Cilindrospermopsina 20_0149_CA\"/>
    </mc:Choice>
  </mc:AlternateContent>
  <bookViews>
    <workbookView xWindow="0" yWindow="0" windowWidth="20490" windowHeight="8820" xr2:uid="{00000000-000D-0000-FFFF-FFFF00000000}"/>
  </bookViews>
  <sheets>
    <sheet name="Cylindrospermopsin-CA" sheetId="1" r:id="rId1"/>
    <sheet name="Instructions" sheetId="2" r:id="rId2"/>
  </sheets>
  <definedNames>
    <definedName name="solver_adj" localSheetId="0" hidden="1">'Cylindrospermopsin-CA'!$C$29:$F$29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'Cylindrospermopsin-CA'!$C$37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F45" i="1" l="1"/>
  <c r="H45" i="1" s="1"/>
  <c r="C33" i="1"/>
  <c r="D33" i="1" l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H46" i="1"/>
  <c r="I33" i="1"/>
  <c r="H33" i="1"/>
  <c r="G33" i="1"/>
  <c r="F33" i="1"/>
  <c r="E33" i="1"/>
  <c r="G21" i="1"/>
  <c r="G20" i="1"/>
  <c r="G19" i="1"/>
  <c r="G18" i="1"/>
  <c r="G17" i="1"/>
  <c r="G16" i="1"/>
  <c r="G15" i="1"/>
  <c r="H17" i="1" s="1"/>
  <c r="H15" i="1" l="1"/>
  <c r="C34" i="1"/>
  <c r="G37" i="1"/>
  <c r="G45" i="1"/>
  <c r="D34" i="1"/>
  <c r="G58" i="1"/>
  <c r="H21" i="1"/>
  <c r="G62" i="1"/>
  <c r="I34" i="1"/>
  <c r="E34" i="1"/>
  <c r="G51" i="1"/>
  <c r="G50" i="1"/>
  <c r="G59" i="1"/>
  <c r="G47" i="1"/>
  <c r="G54" i="1"/>
  <c r="G63" i="1"/>
  <c r="H16" i="1"/>
  <c r="H20" i="1"/>
  <c r="G46" i="1"/>
  <c r="G55" i="1"/>
  <c r="G34" i="1"/>
  <c r="F34" i="1"/>
  <c r="H34" i="1"/>
  <c r="H18" i="1"/>
  <c r="G49" i="1"/>
  <c r="G53" i="1"/>
  <c r="G57" i="1"/>
  <c r="G61" i="1"/>
  <c r="G48" i="1"/>
  <c r="G52" i="1"/>
  <c r="G56" i="1"/>
  <c r="G60" i="1"/>
  <c r="G64" i="1"/>
  <c r="H19" i="1"/>
  <c r="C37" i="1" l="1"/>
</calcChain>
</file>

<file path=xl/sharedStrings.xml><?xml version="1.0" encoding="utf-8"?>
<sst xmlns="http://schemas.openxmlformats.org/spreadsheetml/2006/main" count="48" uniqueCount="40">
  <si>
    <t>Beacon Analytical Systems, Inc.</t>
  </si>
  <si>
    <t>#</t>
  </si>
  <si>
    <t>Y1</t>
  </si>
  <si>
    <t>Y2</t>
  </si>
  <si>
    <t>Average Y</t>
  </si>
  <si>
    <t>% Bo</t>
  </si>
  <si>
    <t>A</t>
  </si>
  <si>
    <t>B</t>
  </si>
  <si>
    <t>C</t>
  </si>
  <si>
    <t>D</t>
  </si>
  <si>
    <t>Squared Deviation</t>
  </si>
  <si>
    <t>SSD =</t>
  </si>
  <si>
    <t>R^2 =</t>
  </si>
  <si>
    <t>Instructions:</t>
  </si>
  <si>
    <t>This template applies a four-parameter logistic regression equation (I) utilizing the 'Solver' function in Excel.  Be sure that this function is installed and select "Enable Macros" if a dialog box appears upon opening.  Only enter information or data into shaded cells, changing the contents of other cells will cause malfunction.</t>
  </si>
  <si>
    <t>5.) Select "Solve".</t>
  </si>
  <si>
    <t>1.) Enter the operator, date, assay ID and kit lot number.</t>
  </si>
  <si>
    <t>4.) On the Excel functions bar, select the "DATA" heading followed by the "Solver" function located under the "Analysis" group.</t>
  </si>
  <si>
    <t xml:space="preserve">6.) Select "OK". </t>
  </si>
  <si>
    <t>7.) Section III - Enter the sample absorbance data and the correct results will be automatically displayed.</t>
  </si>
  <si>
    <t>2.) Section I- Enter the calibrator absorbance data generated during analysis.</t>
  </si>
  <si>
    <t>3.) Section II - Select shaded cell C37</t>
  </si>
  <si>
    <t>Operador:</t>
  </si>
  <si>
    <t>Data:</t>
  </si>
  <si>
    <t>Ensaio ID:</t>
  </si>
  <si>
    <t>Kit Lote #:</t>
  </si>
  <si>
    <t>Seção I) Standard Calibrator Data</t>
  </si>
  <si>
    <t>Concentração X (ppb)</t>
  </si>
  <si>
    <t>Absorbância  Y (nm)</t>
  </si>
  <si>
    <t>Seção II) Determinação da Curva de Calibração</t>
  </si>
  <si>
    <t>Quatro Parâmetros</t>
  </si>
  <si>
    <t>Dados Modelo</t>
  </si>
  <si>
    <t>Absorbância Y Prevista</t>
  </si>
  <si>
    <t>Soma dos Desvios Quadráticos</t>
  </si>
  <si>
    <t>Coeficiente de Determinação</t>
  </si>
  <si>
    <t>Seção III) Cálculo as Amostras</t>
  </si>
  <si>
    <t>Amostras</t>
  </si>
  <si>
    <t>Absorbâncias Y (nm)</t>
  </si>
  <si>
    <t>Revisado e Aprovado:</t>
  </si>
  <si>
    <t>Cylindrospermopsin-CA (20-0149-CA) ELISA 
Data Reduction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</si>
</sst>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8FC"/>
        <bgColor indexed="64"/>
      </patternFill>
    </fill>
    <fill>
      <patternFill patternType="solid">
        <fgColor rgb="FFD7FEC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left"/>
    </xf>
    <xf numFmtId="0" fontId="0" fillId="0" borderId="2" xfId="0" applyBorder="1"/>
    <xf numFmtId="0" fontId="3" fillId="0" borderId="2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1" fillId="0" borderId="0" xfId="0" applyFont="1"/>
    <xf numFmtId="0" fontId="4" fillId="0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/>
    <xf numFmtId="0" fontId="5" fillId="0" borderId="0" xfId="0" applyFont="1"/>
    <xf numFmtId="0" fontId="6" fillId="0" borderId="0" xfId="0" applyFont="1"/>
    <xf numFmtId="0" fontId="4" fillId="0" borderId="3" xfId="0" applyFont="1" applyBorder="1" applyAlignment="1">
      <alignment horizontal="right"/>
    </xf>
    <xf numFmtId="0" fontId="4" fillId="0" borderId="4" xfId="0" applyFont="1" applyBorder="1" applyAlignment="1"/>
    <xf numFmtId="0" fontId="4" fillId="0" borderId="3" xfId="0" applyFont="1" applyBorder="1" applyAlignment="1">
      <alignment horizontal="center"/>
    </xf>
    <xf numFmtId="0" fontId="8" fillId="0" borderId="0" xfId="0" applyFont="1"/>
    <xf numFmtId="0" fontId="8" fillId="0" borderId="3" xfId="0" applyFont="1" applyBorder="1" applyAlignment="1">
      <alignment horizontal="center"/>
    </xf>
    <xf numFmtId="0" fontId="8" fillId="2" borderId="15" xfId="0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0" fontId="8" fillId="2" borderId="18" xfId="0" applyFont="1" applyFill="1" applyBorder="1" applyAlignment="1" applyProtection="1">
      <alignment horizontal="center"/>
      <protection locked="0"/>
    </xf>
    <xf numFmtId="0" fontId="8" fillId="2" borderId="21" xfId="0" applyFont="1" applyFill="1" applyBorder="1" applyAlignment="1" applyProtection="1">
      <alignment horizontal="center"/>
      <protection locked="0"/>
    </xf>
    <xf numFmtId="2" fontId="8" fillId="0" borderId="3" xfId="0" applyNumberFormat="1" applyFont="1" applyBorder="1" applyAlignment="1">
      <alignment horizontal="center"/>
    </xf>
    <xf numFmtId="0" fontId="8" fillId="0" borderId="1" xfId="0" applyFont="1" applyBorder="1" applyAlignment="1"/>
    <xf numFmtId="165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/>
    <xf numFmtId="164" fontId="8" fillId="0" borderId="3" xfId="0" applyNumberFormat="1" applyFont="1" applyBorder="1" applyAlignment="1">
      <alignment horizontal="center"/>
    </xf>
    <xf numFmtId="0" fontId="8" fillId="2" borderId="14" xfId="0" applyFont="1" applyFill="1" applyBorder="1" applyAlignment="1" applyProtection="1">
      <alignment horizontal="center"/>
      <protection locked="0"/>
    </xf>
    <xf numFmtId="0" fontId="8" fillId="2" borderId="17" xfId="0" applyFont="1" applyFill="1" applyBorder="1" applyAlignment="1" applyProtection="1">
      <alignment horizontal="center"/>
      <protection locked="0"/>
    </xf>
    <xf numFmtId="0" fontId="8" fillId="2" borderId="20" xfId="0" applyFont="1" applyFill="1" applyBorder="1" applyAlignment="1" applyProtection="1">
      <alignment horizontal="center"/>
      <protection locked="0"/>
    </xf>
    <xf numFmtId="0" fontId="8" fillId="0" borderId="0" xfId="0" applyFont="1" applyAlignment="1"/>
    <xf numFmtId="0" fontId="4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2" borderId="16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9" xfId="0" applyFont="1" applyFill="1" applyBorder="1" applyAlignment="1" applyProtection="1">
      <alignment horizontal="center"/>
      <protection locked="0"/>
    </xf>
    <xf numFmtId="0" fontId="4" fillId="2" borderId="22" xfId="0" applyFont="1" applyFill="1" applyBorder="1" applyAlignment="1" applyProtection="1">
      <alignment horizontal="left"/>
      <protection locked="0"/>
    </xf>
    <xf numFmtId="0" fontId="8" fillId="2" borderId="16" xfId="0" applyFont="1" applyFill="1" applyBorder="1" applyAlignment="1" applyProtection="1">
      <alignment horizontal="center"/>
      <protection locked="0"/>
    </xf>
    <xf numFmtId="0" fontId="8" fillId="2" borderId="17" xfId="0" applyFont="1" applyFill="1" applyBorder="1" applyAlignment="1" applyProtection="1">
      <protection locked="0"/>
    </xf>
    <xf numFmtId="0" fontId="8" fillId="2" borderId="19" xfId="0" applyFont="1" applyFill="1" applyBorder="1" applyAlignment="1" applyProtection="1">
      <alignment horizontal="center"/>
      <protection locked="0"/>
    </xf>
    <xf numFmtId="0" fontId="8" fillId="2" borderId="20" xfId="0" applyFont="1" applyFill="1" applyBorder="1" applyAlignment="1" applyProtection="1">
      <protection locked="0"/>
    </xf>
    <xf numFmtId="2" fontId="8" fillId="0" borderId="4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protection locked="0"/>
    </xf>
    <xf numFmtId="0" fontId="4" fillId="0" borderId="4" xfId="0" applyFont="1" applyBorder="1" applyAlignment="1"/>
    <xf numFmtId="0" fontId="8" fillId="0" borderId="5" xfId="0" applyFont="1" applyBorder="1" applyAlignment="1"/>
    <xf numFmtId="0" fontId="4" fillId="0" borderId="3" xfId="0" applyFont="1" applyBorder="1" applyAlignment="1">
      <alignment horizontal="center"/>
    </xf>
    <xf numFmtId="0" fontId="8" fillId="0" borderId="3" xfId="0" applyFont="1" applyBorder="1" applyAlignment="1"/>
    <xf numFmtId="0" fontId="4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8" fillId="0" borderId="9" xfId="0" applyFont="1" applyBorder="1" applyAlignment="1"/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2" borderId="12" xfId="0" applyFont="1" applyFill="1" applyBorder="1" applyAlignment="1" applyProtection="1">
      <alignment vertical="center"/>
      <protection locked="0"/>
    </xf>
    <xf numFmtId="14" fontId="2" fillId="2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8" fillId="3" borderId="3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EC2"/>
      <color rgb="FFC1FFC2"/>
      <color rgb="FFE1FFE2"/>
      <color rgb="FFD5FFD6"/>
      <color rgb="FFF2F8FC"/>
      <color rgb="FFEFF6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69"/>
  <sheetViews>
    <sheetView tabSelected="1" topLeftCell="A43" zoomScaleNormal="100" workbookViewId="0">
      <selection activeCell="M64" sqref="M64"/>
    </sheetView>
  </sheetViews>
  <sheetFormatPr defaultRowHeight="15" x14ac:dyDescent="0.25"/>
  <cols>
    <col min="1" max="1" width="9.140625" customWidth="1"/>
    <col min="2" max="2" width="11.7109375" customWidth="1"/>
    <col min="5" max="5" width="11.5703125" customWidth="1"/>
    <col min="6" max="6" width="11.28515625" customWidth="1"/>
    <col min="9" max="9" width="9.85546875" customWidth="1"/>
  </cols>
  <sheetData>
    <row r="2" spans="1:9" ht="18" x14ac:dyDescent="0.25">
      <c r="A2" s="73" t="s">
        <v>0</v>
      </c>
      <c r="B2" s="73"/>
      <c r="C2" s="73"/>
      <c r="D2" s="73"/>
      <c r="E2" s="73"/>
      <c r="F2" s="73"/>
      <c r="G2" s="73"/>
      <c r="H2" s="73"/>
    </row>
    <row r="3" spans="1:9" ht="43.5" customHeight="1" x14ac:dyDescent="0.25">
      <c r="A3" s="71" t="s">
        <v>39</v>
      </c>
      <c r="B3" s="72"/>
      <c r="C3" s="72"/>
      <c r="D3" s="72"/>
      <c r="E3" s="72"/>
      <c r="F3" s="72"/>
      <c r="G3" s="72"/>
      <c r="H3" s="72"/>
    </row>
    <row r="4" spans="1:9" ht="6" customHeight="1" x14ac:dyDescent="0.25">
      <c r="A4" s="67"/>
      <c r="B4" s="67"/>
      <c r="C4" s="67"/>
      <c r="D4" s="67"/>
      <c r="E4" s="67"/>
      <c r="F4" s="67"/>
      <c r="G4" s="67"/>
      <c r="H4" s="67"/>
      <c r="I4" s="67"/>
    </row>
    <row r="5" spans="1:9" x14ac:dyDescent="0.25">
      <c r="B5" s="1" t="s">
        <v>22</v>
      </c>
      <c r="C5" s="68"/>
      <c r="D5" s="68"/>
      <c r="E5" s="68"/>
      <c r="F5" s="68"/>
    </row>
    <row r="6" spans="1:9" x14ac:dyDescent="0.25">
      <c r="B6" s="1" t="s">
        <v>23</v>
      </c>
      <c r="C6" s="69"/>
      <c r="D6" s="69"/>
      <c r="E6" s="69"/>
      <c r="F6" s="69"/>
    </row>
    <row r="7" spans="1:9" x14ac:dyDescent="0.25">
      <c r="B7" s="1" t="s">
        <v>24</v>
      </c>
      <c r="C7" s="68"/>
      <c r="D7" s="68"/>
      <c r="E7" s="68"/>
      <c r="F7" s="68"/>
    </row>
    <row r="8" spans="1:9" x14ac:dyDescent="0.25">
      <c r="B8" s="1" t="s">
        <v>25</v>
      </c>
      <c r="C8" s="68"/>
      <c r="D8" s="68"/>
      <c r="E8" s="68"/>
      <c r="F8" s="68"/>
    </row>
    <row r="10" spans="1:9" ht="15.75" thickBot="1" x14ac:dyDescent="0.3">
      <c r="A10" s="2"/>
      <c r="B10" s="2"/>
      <c r="C10" s="3"/>
      <c r="D10" s="3"/>
      <c r="E10" s="3"/>
      <c r="F10" s="2"/>
      <c r="G10" s="4"/>
      <c r="H10" s="2"/>
      <c r="I10" s="2"/>
    </row>
    <row r="12" spans="1:9" x14ac:dyDescent="0.25">
      <c r="A12" s="5" t="s">
        <v>26</v>
      </c>
      <c r="B12" s="14"/>
      <c r="C12" s="14"/>
      <c r="D12" s="14"/>
      <c r="E12" s="14"/>
      <c r="F12" s="14"/>
      <c r="G12" s="14"/>
      <c r="H12" s="14"/>
      <c r="I12" s="14"/>
    </row>
    <row r="13" spans="1:9" x14ac:dyDescent="0.25">
      <c r="A13" s="14"/>
      <c r="B13" s="14"/>
      <c r="C13" s="14"/>
      <c r="D13" s="14"/>
      <c r="E13" s="51" t="s">
        <v>28</v>
      </c>
      <c r="F13" s="46"/>
      <c r="G13" s="52"/>
      <c r="H13" s="14"/>
      <c r="I13" s="14"/>
    </row>
    <row r="14" spans="1:9" x14ac:dyDescent="0.25">
      <c r="A14" s="14"/>
      <c r="B14" s="13" t="s">
        <v>1</v>
      </c>
      <c r="C14" s="53" t="s">
        <v>27</v>
      </c>
      <c r="D14" s="54"/>
      <c r="E14" s="13" t="s">
        <v>2</v>
      </c>
      <c r="F14" s="13" t="s">
        <v>3</v>
      </c>
      <c r="G14" s="6" t="s">
        <v>4</v>
      </c>
      <c r="H14" s="7" t="s">
        <v>5</v>
      </c>
      <c r="I14" s="14"/>
    </row>
    <row r="15" spans="1:9" x14ac:dyDescent="0.25">
      <c r="A15" s="14"/>
      <c r="B15" s="15">
        <v>1</v>
      </c>
      <c r="C15" s="46">
        <v>0</v>
      </c>
      <c r="D15" s="46"/>
      <c r="E15" s="33"/>
      <c r="F15" s="16"/>
      <c r="G15" s="17" t="e">
        <f t="shared" ref="G15:G21" si="0">AVERAGE(E15:F15)</f>
        <v>#DIV/0!</v>
      </c>
      <c r="H15" s="18" t="e">
        <f>(G15/$G$15)*100</f>
        <v>#DIV/0!</v>
      </c>
      <c r="I15" s="14"/>
    </row>
    <row r="16" spans="1:9" x14ac:dyDescent="0.25">
      <c r="A16" s="14"/>
      <c r="B16" s="15">
        <v>2</v>
      </c>
      <c r="C16" s="46">
        <v>0.05</v>
      </c>
      <c r="D16" s="46"/>
      <c r="E16" s="32"/>
      <c r="F16" s="19"/>
      <c r="G16" s="17" t="e">
        <f t="shared" si="0"/>
        <v>#DIV/0!</v>
      </c>
      <c r="H16" s="18" t="e">
        <f t="shared" ref="H16:H21" si="1">(G16/$G$15)*100</f>
        <v>#DIV/0!</v>
      </c>
      <c r="I16" s="14"/>
    </row>
    <row r="17" spans="1:9" x14ac:dyDescent="0.25">
      <c r="A17" s="14"/>
      <c r="B17" s="15">
        <v>3</v>
      </c>
      <c r="C17" s="46">
        <v>0.1</v>
      </c>
      <c r="D17" s="46"/>
      <c r="E17" s="32"/>
      <c r="F17" s="19"/>
      <c r="G17" s="17" t="e">
        <f t="shared" si="0"/>
        <v>#DIV/0!</v>
      </c>
      <c r="H17" s="18" t="e">
        <f t="shared" si="1"/>
        <v>#DIV/0!</v>
      </c>
      <c r="I17" s="14"/>
    </row>
    <row r="18" spans="1:9" x14ac:dyDescent="0.25">
      <c r="A18" s="14"/>
      <c r="B18" s="15">
        <v>4</v>
      </c>
      <c r="C18" s="46">
        <v>0.3</v>
      </c>
      <c r="D18" s="46"/>
      <c r="E18" s="32"/>
      <c r="F18" s="19"/>
      <c r="G18" s="17" t="e">
        <f t="shared" si="0"/>
        <v>#DIV/0!</v>
      </c>
      <c r="H18" s="18" t="e">
        <f t="shared" si="1"/>
        <v>#DIV/0!</v>
      </c>
      <c r="I18" s="14"/>
    </row>
    <row r="19" spans="1:9" x14ac:dyDescent="0.25">
      <c r="A19" s="14"/>
      <c r="B19" s="17">
        <v>5</v>
      </c>
      <c r="C19" s="46">
        <v>0.5</v>
      </c>
      <c r="D19" s="46"/>
      <c r="E19" s="32"/>
      <c r="F19" s="19"/>
      <c r="G19" s="17" t="e">
        <f t="shared" si="0"/>
        <v>#DIV/0!</v>
      </c>
      <c r="H19" s="18" t="e">
        <f t="shared" si="1"/>
        <v>#DIV/0!</v>
      </c>
      <c r="I19" s="14"/>
    </row>
    <row r="20" spans="1:9" x14ac:dyDescent="0.25">
      <c r="A20" s="14"/>
      <c r="B20" s="17">
        <v>6</v>
      </c>
      <c r="C20" s="46">
        <v>1</v>
      </c>
      <c r="D20" s="46"/>
      <c r="E20" s="32"/>
      <c r="F20" s="19"/>
      <c r="G20" s="17" t="e">
        <f t="shared" si="0"/>
        <v>#DIV/0!</v>
      </c>
      <c r="H20" s="18" t="e">
        <f t="shared" si="1"/>
        <v>#DIV/0!</v>
      </c>
      <c r="I20" s="14"/>
    </row>
    <row r="21" spans="1:9" x14ac:dyDescent="0.25">
      <c r="A21" s="14"/>
      <c r="B21" s="17">
        <v>7</v>
      </c>
      <c r="C21" s="46">
        <v>2</v>
      </c>
      <c r="D21" s="46"/>
      <c r="E21" s="34"/>
      <c r="F21" s="20"/>
      <c r="G21" s="17" t="e">
        <f t="shared" si="0"/>
        <v>#DIV/0!</v>
      </c>
      <c r="H21" s="18" t="e">
        <f t="shared" si="1"/>
        <v>#DIV/0!</v>
      </c>
      <c r="I21" s="14"/>
    </row>
    <row r="22" spans="1:9" x14ac:dyDescent="0.25">
      <c r="A22" s="14"/>
      <c r="B22" s="14"/>
      <c r="C22" s="14"/>
      <c r="D22" s="14"/>
      <c r="E22" s="14"/>
      <c r="F22" s="14"/>
      <c r="G22" s="14"/>
      <c r="H22" s="14"/>
      <c r="I22" s="14"/>
    </row>
    <row r="23" spans="1:9" ht="15.75" thickBot="1" x14ac:dyDescent="0.3">
      <c r="A23" s="2"/>
      <c r="B23" s="2"/>
      <c r="C23" s="3"/>
      <c r="D23" s="3"/>
      <c r="E23" s="3"/>
      <c r="F23" s="2"/>
      <c r="G23" s="4"/>
      <c r="H23" s="2"/>
      <c r="I23" s="2"/>
    </row>
    <row r="25" spans="1:9" x14ac:dyDescent="0.25">
      <c r="A25" s="5" t="s">
        <v>29</v>
      </c>
      <c r="B25" s="14"/>
      <c r="C25" s="14"/>
      <c r="D25" s="14"/>
      <c r="E25" s="14"/>
      <c r="F25" s="14"/>
      <c r="G25" s="14"/>
      <c r="H25" s="14"/>
      <c r="I25" s="14"/>
    </row>
    <row r="26" spans="1:9" x14ac:dyDescent="0.25">
      <c r="A26" s="14"/>
      <c r="B26" s="14"/>
      <c r="C26" s="14"/>
      <c r="D26" s="14"/>
      <c r="E26" s="14"/>
      <c r="F26" s="14"/>
      <c r="G26" s="14"/>
      <c r="H26" s="14"/>
      <c r="I26" s="14"/>
    </row>
    <row r="27" spans="1:9" x14ac:dyDescent="0.25">
      <c r="A27" s="14"/>
      <c r="B27" s="14"/>
      <c r="C27" s="5" t="s">
        <v>30</v>
      </c>
      <c r="D27" s="14"/>
      <c r="E27" s="14"/>
      <c r="F27" s="14"/>
      <c r="G27" s="14"/>
      <c r="H27" s="14"/>
      <c r="I27" s="14"/>
    </row>
    <row r="28" spans="1:9" x14ac:dyDescent="0.25">
      <c r="A28" s="14"/>
      <c r="B28" s="14"/>
      <c r="C28" s="13" t="s">
        <v>6</v>
      </c>
      <c r="D28" s="13" t="s">
        <v>7</v>
      </c>
      <c r="E28" s="13" t="s">
        <v>8</v>
      </c>
      <c r="F28" s="13" t="s">
        <v>9</v>
      </c>
      <c r="G28" s="14"/>
      <c r="H28" s="14"/>
      <c r="I28" s="14"/>
    </row>
    <row r="29" spans="1:9" x14ac:dyDescent="0.25">
      <c r="A29" s="14"/>
      <c r="B29" s="14"/>
      <c r="C29" s="21">
        <v>1.7522409222626063</v>
      </c>
      <c r="D29" s="21">
        <v>1.2076346154599196</v>
      </c>
      <c r="E29" s="21">
        <v>0.52637391706709258</v>
      </c>
      <c r="F29" s="21">
        <v>0</v>
      </c>
      <c r="G29" s="14"/>
      <c r="H29" s="14"/>
      <c r="I29" s="14"/>
    </row>
    <row r="30" spans="1:9" x14ac:dyDescent="0.25">
      <c r="A30" s="14"/>
      <c r="B30" s="14"/>
      <c r="C30" s="14"/>
      <c r="D30" s="14"/>
      <c r="E30" s="14"/>
      <c r="F30" s="14"/>
      <c r="G30" s="14"/>
      <c r="H30" s="14"/>
      <c r="I30" s="14"/>
    </row>
    <row r="31" spans="1:9" x14ac:dyDescent="0.25">
      <c r="A31" s="5" t="s">
        <v>31</v>
      </c>
      <c r="B31" s="14"/>
      <c r="C31" s="14"/>
      <c r="D31" s="14"/>
      <c r="E31" s="14"/>
      <c r="F31" s="14"/>
      <c r="G31" s="14"/>
      <c r="H31" s="14"/>
      <c r="I31" s="14"/>
    </row>
    <row r="32" spans="1:9" x14ac:dyDescent="0.25">
      <c r="A32" s="49" t="s">
        <v>27</v>
      </c>
      <c r="B32" s="50"/>
      <c r="C32" s="15">
        <v>0</v>
      </c>
      <c r="D32" s="15">
        <v>0.05</v>
      </c>
      <c r="E32" s="15">
        <v>0.1</v>
      </c>
      <c r="F32" s="15">
        <v>0.3</v>
      </c>
      <c r="G32" s="15">
        <v>0.5</v>
      </c>
      <c r="H32" s="15">
        <v>1</v>
      </c>
      <c r="I32" s="15">
        <v>2</v>
      </c>
    </row>
    <row r="33" spans="1:10" x14ac:dyDescent="0.25">
      <c r="A33" s="12" t="s">
        <v>32</v>
      </c>
      <c r="B33" s="22"/>
      <c r="C33" s="23">
        <f>$F$29+(($C$29-$F$29)/(1+(C32/$E$29)^$D$29))</f>
        <v>1.7522409222626063</v>
      </c>
      <c r="D33" s="23">
        <f t="shared" ref="D33:I33" si="2">$F$29+(($C$29-$F$29)/(1+(D32/$E$29)^$D$29))</f>
        <v>1.6557680483211399</v>
      </c>
      <c r="E33" s="23">
        <f t="shared" si="2"/>
        <v>1.5444132047364585</v>
      </c>
      <c r="F33" s="23">
        <f t="shared" si="2"/>
        <v>1.1626262978314876</v>
      </c>
      <c r="G33" s="23">
        <f t="shared" si="2"/>
        <v>0.90330516379645831</v>
      </c>
      <c r="H33" s="23">
        <f t="shared" si="2"/>
        <v>0.55265733446293674</v>
      </c>
      <c r="I33" s="23">
        <f t="shared" si="2"/>
        <v>0.29140254994295856</v>
      </c>
    </row>
    <row r="34" spans="1:10" x14ac:dyDescent="0.25">
      <c r="A34" s="8" t="s">
        <v>10</v>
      </c>
      <c r="B34" s="24"/>
      <c r="C34" s="23" t="e">
        <f>(G15-C33)^2</f>
        <v>#DIV/0!</v>
      </c>
      <c r="D34" s="23" t="e">
        <f>(G16-D33)^2</f>
        <v>#DIV/0!</v>
      </c>
      <c r="E34" s="23" t="e">
        <f>(G17-E33)^2</f>
        <v>#DIV/0!</v>
      </c>
      <c r="F34" s="23" t="e">
        <f>(G18-F33)^2</f>
        <v>#DIV/0!</v>
      </c>
      <c r="G34" s="23" t="e">
        <f>(G19-G33)^2</f>
        <v>#DIV/0!</v>
      </c>
      <c r="H34" s="23" t="e">
        <f>(G20-H33)^2</f>
        <v>#DIV/0!</v>
      </c>
      <c r="I34" s="23" t="e">
        <f>(G21-I33)^2</f>
        <v>#DIV/0!</v>
      </c>
    </row>
    <row r="35" spans="1:10" x14ac:dyDescent="0.25">
      <c r="A35" s="14"/>
      <c r="B35" s="14"/>
      <c r="C35" s="14"/>
      <c r="D35" s="14"/>
      <c r="E35" s="14"/>
      <c r="F35" s="14"/>
      <c r="G35" s="14"/>
      <c r="H35" s="14"/>
      <c r="I35" s="14"/>
    </row>
    <row r="36" spans="1:10" x14ac:dyDescent="0.25">
      <c r="A36" s="5" t="s">
        <v>33</v>
      </c>
      <c r="B36" s="14"/>
      <c r="C36" s="14"/>
      <c r="D36" s="14"/>
      <c r="E36" s="14"/>
      <c r="F36" s="5" t="s">
        <v>34</v>
      </c>
      <c r="G36" s="14"/>
      <c r="H36" s="14"/>
      <c r="I36" s="14"/>
    </row>
    <row r="37" spans="1:10" x14ac:dyDescent="0.25">
      <c r="A37" s="55" t="s">
        <v>11</v>
      </c>
      <c r="B37" s="56"/>
      <c r="C37" s="74" t="e">
        <f>SUM(C34:I34)</f>
        <v>#DIV/0!</v>
      </c>
      <c r="D37" s="14"/>
      <c r="E37" s="14"/>
      <c r="F37" s="11" t="s">
        <v>12</v>
      </c>
      <c r="G37" s="25" t="e">
        <f>RSQ(C33:I33,G15:G21)</f>
        <v>#DIV/0!</v>
      </c>
      <c r="H37" s="14"/>
      <c r="I37" s="14"/>
    </row>
    <row r="39" spans="1:10" ht="15.75" thickBot="1" x14ac:dyDescent="0.3">
      <c r="A39" s="2"/>
      <c r="B39" s="2"/>
      <c r="C39" s="3"/>
      <c r="D39" s="3"/>
      <c r="E39" s="3"/>
      <c r="F39" s="2"/>
      <c r="G39" s="4"/>
      <c r="H39" s="2"/>
      <c r="I39" s="2"/>
    </row>
    <row r="41" spans="1:10" x14ac:dyDescent="0.25">
      <c r="A41" s="5" t="s">
        <v>35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</row>
    <row r="43" spans="1:10" x14ac:dyDescent="0.25">
      <c r="A43" s="57" t="s">
        <v>1</v>
      </c>
      <c r="B43" s="42" t="s">
        <v>36</v>
      </c>
      <c r="C43" s="64"/>
      <c r="D43" s="61" t="s">
        <v>37</v>
      </c>
      <c r="E43" s="62"/>
      <c r="F43" s="63"/>
      <c r="G43" s="59" t="s">
        <v>5</v>
      </c>
      <c r="H43" s="42" t="s">
        <v>27</v>
      </c>
      <c r="I43" s="43"/>
      <c r="J43" s="14"/>
    </row>
    <row r="44" spans="1:10" x14ac:dyDescent="0.25">
      <c r="A44" s="58"/>
      <c r="B44" s="65"/>
      <c r="C44" s="66"/>
      <c r="D44" s="30" t="s">
        <v>2</v>
      </c>
      <c r="E44" s="30" t="s">
        <v>3</v>
      </c>
      <c r="F44" s="31" t="s">
        <v>4</v>
      </c>
      <c r="G44" s="60"/>
      <c r="H44" s="44"/>
      <c r="I44" s="45"/>
      <c r="J44" s="14"/>
    </row>
    <row r="45" spans="1:10" x14ac:dyDescent="0.25">
      <c r="A45" s="15">
        <v>1</v>
      </c>
      <c r="B45" s="47"/>
      <c r="C45" s="48"/>
      <c r="D45" s="26"/>
      <c r="E45" s="16"/>
      <c r="F45" s="15" t="e">
        <f>AVERAGE(D45:E45)</f>
        <v>#DIV/0!</v>
      </c>
      <c r="G45" s="21" t="e">
        <f>(F45/$G$15)*100</f>
        <v>#DIV/0!</v>
      </c>
      <c r="H45" s="40" t="e">
        <f>$E$29*((($C$29-$F$29)/(F45-$F$29))-1)^(1/$D$29)</f>
        <v>#DIV/0!</v>
      </c>
      <c r="I45" s="41"/>
      <c r="J45" s="14"/>
    </row>
    <row r="46" spans="1:10" x14ac:dyDescent="0.25">
      <c r="A46" s="15">
        <v>2</v>
      </c>
      <c r="B46" s="36"/>
      <c r="C46" s="37"/>
      <c r="D46" s="27"/>
      <c r="E46" s="19"/>
      <c r="F46" s="15" t="e">
        <f t="shared" ref="F46:F64" si="3">AVERAGE(D46:E46)</f>
        <v>#DIV/0!</v>
      </c>
      <c r="G46" s="21" t="e">
        <f t="shared" ref="G46:G64" si="4">(F46/$G$15)*100</f>
        <v>#DIV/0!</v>
      </c>
      <c r="H46" s="40" t="e">
        <f>$E$29*((($C$29-$F$29)/(F46-$F$29))-1)^(1/$D$29)</f>
        <v>#DIV/0!</v>
      </c>
      <c r="I46" s="41"/>
      <c r="J46" s="14"/>
    </row>
    <row r="47" spans="1:10" x14ac:dyDescent="0.25">
      <c r="A47" s="15">
        <v>3</v>
      </c>
      <c r="B47" s="36"/>
      <c r="C47" s="37"/>
      <c r="D47" s="27"/>
      <c r="E47" s="19"/>
      <c r="F47" s="15" t="e">
        <f t="shared" si="3"/>
        <v>#DIV/0!</v>
      </c>
      <c r="G47" s="21" t="e">
        <f t="shared" si="4"/>
        <v>#DIV/0!</v>
      </c>
      <c r="H47" s="40" t="e">
        <f t="shared" ref="H47:H64" si="5">$E$29*((($C$29-$F$29)/(F47-$F$29))-1)^(1/$D$29)</f>
        <v>#DIV/0!</v>
      </c>
      <c r="I47" s="41"/>
      <c r="J47" s="14"/>
    </row>
    <row r="48" spans="1:10" x14ac:dyDescent="0.25">
      <c r="A48" s="15">
        <v>4</v>
      </c>
      <c r="B48" s="36"/>
      <c r="C48" s="37"/>
      <c r="D48" s="27"/>
      <c r="E48" s="19"/>
      <c r="F48" s="15" t="e">
        <f t="shared" si="3"/>
        <v>#DIV/0!</v>
      </c>
      <c r="G48" s="21" t="e">
        <f t="shared" si="4"/>
        <v>#DIV/0!</v>
      </c>
      <c r="H48" s="40" t="e">
        <f t="shared" si="5"/>
        <v>#DIV/0!</v>
      </c>
      <c r="I48" s="41"/>
      <c r="J48" s="14"/>
    </row>
    <row r="49" spans="1:10" x14ac:dyDescent="0.25">
      <c r="A49" s="15">
        <v>5</v>
      </c>
      <c r="B49" s="36"/>
      <c r="C49" s="37"/>
      <c r="D49" s="27"/>
      <c r="E49" s="19"/>
      <c r="F49" s="15" t="e">
        <f t="shared" si="3"/>
        <v>#DIV/0!</v>
      </c>
      <c r="G49" s="21" t="e">
        <f t="shared" si="4"/>
        <v>#DIV/0!</v>
      </c>
      <c r="H49" s="40" t="e">
        <f t="shared" si="5"/>
        <v>#DIV/0!</v>
      </c>
      <c r="I49" s="41"/>
      <c r="J49" s="14"/>
    </row>
    <row r="50" spans="1:10" x14ac:dyDescent="0.25">
      <c r="A50" s="15">
        <v>6</v>
      </c>
      <c r="B50" s="36"/>
      <c r="C50" s="37"/>
      <c r="D50" s="27"/>
      <c r="E50" s="19"/>
      <c r="F50" s="15" t="e">
        <f t="shared" si="3"/>
        <v>#DIV/0!</v>
      </c>
      <c r="G50" s="21" t="e">
        <f t="shared" si="4"/>
        <v>#DIV/0!</v>
      </c>
      <c r="H50" s="40" t="e">
        <f t="shared" si="5"/>
        <v>#DIV/0!</v>
      </c>
      <c r="I50" s="41"/>
      <c r="J50" s="14"/>
    </row>
    <row r="51" spans="1:10" x14ac:dyDescent="0.25">
      <c r="A51" s="15">
        <v>7</v>
      </c>
      <c r="B51" s="36"/>
      <c r="C51" s="37"/>
      <c r="D51" s="27"/>
      <c r="E51" s="19"/>
      <c r="F51" s="15" t="e">
        <f t="shared" si="3"/>
        <v>#DIV/0!</v>
      </c>
      <c r="G51" s="21" t="e">
        <f t="shared" si="4"/>
        <v>#DIV/0!</v>
      </c>
      <c r="H51" s="40" t="e">
        <f t="shared" si="5"/>
        <v>#DIV/0!</v>
      </c>
      <c r="I51" s="41"/>
      <c r="J51" s="14"/>
    </row>
    <row r="52" spans="1:10" x14ac:dyDescent="0.25">
      <c r="A52" s="15">
        <v>8</v>
      </c>
      <c r="B52" s="36"/>
      <c r="C52" s="37"/>
      <c r="D52" s="27"/>
      <c r="E52" s="19"/>
      <c r="F52" s="15" t="e">
        <f t="shared" si="3"/>
        <v>#DIV/0!</v>
      </c>
      <c r="G52" s="21" t="e">
        <f t="shared" si="4"/>
        <v>#DIV/0!</v>
      </c>
      <c r="H52" s="40" t="e">
        <f t="shared" si="5"/>
        <v>#DIV/0!</v>
      </c>
      <c r="I52" s="41"/>
      <c r="J52" s="14"/>
    </row>
    <row r="53" spans="1:10" x14ac:dyDescent="0.25">
      <c r="A53" s="15">
        <v>9</v>
      </c>
      <c r="B53" s="36"/>
      <c r="C53" s="37"/>
      <c r="D53" s="27"/>
      <c r="E53" s="19"/>
      <c r="F53" s="15" t="e">
        <f t="shared" si="3"/>
        <v>#DIV/0!</v>
      </c>
      <c r="G53" s="21" t="e">
        <f t="shared" si="4"/>
        <v>#DIV/0!</v>
      </c>
      <c r="H53" s="40" t="e">
        <f t="shared" si="5"/>
        <v>#DIV/0!</v>
      </c>
      <c r="I53" s="41"/>
      <c r="J53" s="14"/>
    </row>
    <row r="54" spans="1:10" x14ac:dyDescent="0.25">
      <c r="A54" s="15">
        <v>10</v>
      </c>
      <c r="B54" s="36"/>
      <c r="C54" s="37"/>
      <c r="D54" s="27"/>
      <c r="E54" s="19"/>
      <c r="F54" s="15" t="e">
        <f t="shared" si="3"/>
        <v>#DIV/0!</v>
      </c>
      <c r="G54" s="21" t="e">
        <f t="shared" si="4"/>
        <v>#DIV/0!</v>
      </c>
      <c r="H54" s="40" t="e">
        <f t="shared" si="5"/>
        <v>#DIV/0!</v>
      </c>
      <c r="I54" s="41"/>
      <c r="J54" s="14"/>
    </row>
    <row r="55" spans="1:10" x14ac:dyDescent="0.25">
      <c r="A55" s="15">
        <v>11</v>
      </c>
      <c r="B55" s="36"/>
      <c r="C55" s="37"/>
      <c r="D55" s="27"/>
      <c r="E55" s="19"/>
      <c r="F55" s="15" t="e">
        <f t="shared" si="3"/>
        <v>#DIV/0!</v>
      </c>
      <c r="G55" s="21" t="e">
        <f t="shared" si="4"/>
        <v>#DIV/0!</v>
      </c>
      <c r="H55" s="40" t="e">
        <f t="shared" si="5"/>
        <v>#DIV/0!</v>
      </c>
      <c r="I55" s="41"/>
      <c r="J55" s="14"/>
    </row>
    <row r="56" spans="1:10" x14ac:dyDescent="0.25">
      <c r="A56" s="15">
        <v>12</v>
      </c>
      <c r="B56" s="36"/>
      <c r="C56" s="37"/>
      <c r="D56" s="27"/>
      <c r="E56" s="19"/>
      <c r="F56" s="15" t="e">
        <f t="shared" si="3"/>
        <v>#DIV/0!</v>
      </c>
      <c r="G56" s="21" t="e">
        <f t="shared" si="4"/>
        <v>#DIV/0!</v>
      </c>
      <c r="H56" s="40" t="e">
        <f t="shared" si="5"/>
        <v>#DIV/0!</v>
      </c>
      <c r="I56" s="41"/>
      <c r="J56" s="14"/>
    </row>
    <row r="57" spans="1:10" x14ac:dyDescent="0.25">
      <c r="A57" s="15">
        <v>13</v>
      </c>
      <c r="B57" s="36"/>
      <c r="C57" s="37"/>
      <c r="D57" s="27"/>
      <c r="E57" s="19"/>
      <c r="F57" s="15" t="e">
        <f t="shared" si="3"/>
        <v>#DIV/0!</v>
      </c>
      <c r="G57" s="21" t="e">
        <f t="shared" si="4"/>
        <v>#DIV/0!</v>
      </c>
      <c r="H57" s="40" t="e">
        <f t="shared" si="5"/>
        <v>#DIV/0!</v>
      </c>
      <c r="I57" s="41"/>
      <c r="J57" s="14"/>
    </row>
    <row r="58" spans="1:10" x14ac:dyDescent="0.25">
      <c r="A58" s="15">
        <v>14</v>
      </c>
      <c r="B58" s="36"/>
      <c r="C58" s="37"/>
      <c r="D58" s="27"/>
      <c r="E58" s="19"/>
      <c r="F58" s="15" t="e">
        <f t="shared" si="3"/>
        <v>#DIV/0!</v>
      </c>
      <c r="G58" s="21" t="e">
        <f t="shared" si="4"/>
        <v>#DIV/0!</v>
      </c>
      <c r="H58" s="40" t="e">
        <f t="shared" si="5"/>
        <v>#DIV/0!</v>
      </c>
      <c r="I58" s="41"/>
      <c r="J58" s="14"/>
    </row>
    <row r="59" spans="1:10" x14ac:dyDescent="0.25">
      <c r="A59" s="15">
        <v>15</v>
      </c>
      <c r="B59" s="36"/>
      <c r="C59" s="37"/>
      <c r="D59" s="27"/>
      <c r="E59" s="19"/>
      <c r="F59" s="15" t="e">
        <f t="shared" si="3"/>
        <v>#DIV/0!</v>
      </c>
      <c r="G59" s="21" t="e">
        <f t="shared" si="4"/>
        <v>#DIV/0!</v>
      </c>
      <c r="H59" s="40" t="e">
        <f t="shared" si="5"/>
        <v>#DIV/0!</v>
      </c>
      <c r="I59" s="41"/>
      <c r="J59" s="14"/>
    </row>
    <row r="60" spans="1:10" x14ac:dyDescent="0.25">
      <c r="A60" s="15">
        <v>16</v>
      </c>
      <c r="B60" s="36"/>
      <c r="C60" s="37"/>
      <c r="D60" s="27"/>
      <c r="E60" s="19"/>
      <c r="F60" s="15" t="e">
        <f t="shared" si="3"/>
        <v>#DIV/0!</v>
      </c>
      <c r="G60" s="21" t="e">
        <f t="shared" si="4"/>
        <v>#DIV/0!</v>
      </c>
      <c r="H60" s="40" t="e">
        <f t="shared" si="5"/>
        <v>#DIV/0!</v>
      </c>
      <c r="I60" s="41"/>
      <c r="J60" s="14"/>
    </row>
    <row r="61" spans="1:10" x14ac:dyDescent="0.25">
      <c r="A61" s="15">
        <v>17</v>
      </c>
      <c r="B61" s="36"/>
      <c r="C61" s="37"/>
      <c r="D61" s="27"/>
      <c r="E61" s="19"/>
      <c r="F61" s="15" t="e">
        <f t="shared" si="3"/>
        <v>#DIV/0!</v>
      </c>
      <c r="G61" s="21" t="e">
        <f t="shared" si="4"/>
        <v>#DIV/0!</v>
      </c>
      <c r="H61" s="40" t="e">
        <f t="shared" si="5"/>
        <v>#DIV/0!</v>
      </c>
      <c r="I61" s="41"/>
      <c r="J61" s="14"/>
    </row>
    <row r="62" spans="1:10" x14ac:dyDescent="0.25">
      <c r="A62" s="15">
        <v>18</v>
      </c>
      <c r="B62" s="36"/>
      <c r="C62" s="37"/>
      <c r="D62" s="27"/>
      <c r="E62" s="19"/>
      <c r="F62" s="15" t="e">
        <f t="shared" si="3"/>
        <v>#DIV/0!</v>
      </c>
      <c r="G62" s="21" t="e">
        <f t="shared" si="4"/>
        <v>#DIV/0!</v>
      </c>
      <c r="H62" s="40" t="e">
        <f t="shared" si="5"/>
        <v>#DIV/0!</v>
      </c>
      <c r="I62" s="41"/>
      <c r="J62" s="14"/>
    </row>
    <row r="63" spans="1:10" x14ac:dyDescent="0.25">
      <c r="A63" s="15">
        <v>19</v>
      </c>
      <c r="B63" s="36"/>
      <c r="C63" s="37"/>
      <c r="D63" s="27"/>
      <c r="E63" s="19"/>
      <c r="F63" s="15" t="e">
        <f t="shared" si="3"/>
        <v>#DIV/0!</v>
      </c>
      <c r="G63" s="21" t="e">
        <f t="shared" si="4"/>
        <v>#DIV/0!</v>
      </c>
      <c r="H63" s="40" t="e">
        <f t="shared" si="5"/>
        <v>#DIV/0!</v>
      </c>
      <c r="I63" s="41"/>
      <c r="J63" s="14"/>
    </row>
    <row r="64" spans="1:10" x14ac:dyDescent="0.25">
      <c r="A64" s="15">
        <v>20</v>
      </c>
      <c r="B64" s="38"/>
      <c r="C64" s="39"/>
      <c r="D64" s="28"/>
      <c r="E64" s="20"/>
      <c r="F64" s="15" t="e">
        <f t="shared" si="3"/>
        <v>#DIV/0!</v>
      </c>
      <c r="G64" s="21" t="e">
        <f t="shared" si="4"/>
        <v>#DIV/0!</v>
      </c>
      <c r="H64" s="40" t="e">
        <f t="shared" si="5"/>
        <v>#DIV/0!</v>
      </c>
      <c r="I64" s="41"/>
      <c r="J64" s="14"/>
    </row>
    <row r="65" spans="1:10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</row>
    <row r="66" spans="1:10" ht="21" customHeight="1" x14ac:dyDescent="0.25">
      <c r="A66" s="35" t="s">
        <v>38</v>
      </c>
      <c r="B66" s="35"/>
      <c r="C66" s="35"/>
      <c r="D66" s="35"/>
      <c r="E66" s="35"/>
      <c r="F66" s="29"/>
      <c r="G66" s="35" t="s">
        <v>23</v>
      </c>
      <c r="H66" s="35"/>
      <c r="I66" s="35"/>
      <c r="J66" s="14"/>
    </row>
    <row r="67" spans="1:10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</row>
    <row r="68" spans="1:10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</row>
    <row r="69" spans="1:10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</row>
  </sheetData>
  <mergeCells count="65">
    <mergeCell ref="A4:I4"/>
    <mergeCell ref="C5:F5"/>
    <mergeCell ref="C6:F6"/>
    <mergeCell ref="C7:F7"/>
    <mergeCell ref="C8:F8"/>
    <mergeCell ref="H57:I57"/>
    <mergeCell ref="H58:I58"/>
    <mergeCell ref="H59:I59"/>
    <mergeCell ref="H60:I60"/>
    <mergeCell ref="H61:I61"/>
    <mergeCell ref="H56:I56"/>
    <mergeCell ref="H45:I45"/>
    <mergeCell ref="H46:I46"/>
    <mergeCell ref="H47:I47"/>
    <mergeCell ref="H48:I48"/>
    <mergeCell ref="H49:I49"/>
    <mergeCell ref="B53:C53"/>
    <mergeCell ref="B54:C54"/>
    <mergeCell ref="B55:C55"/>
    <mergeCell ref="H50:I50"/>
    <mergeCell ref="H51:I51"/>
    <mergeCell ref="H52:I52"/>
    <mergeCell ref="H53:I53"/>
    <mergeCell ref="H54:I54"/>
    <mergeCell ref="B59:C59"/>
    <mergeCell ref="B60:C60"/>
    <mergeCell ref="C18:D18"/>
    <mergeCell ref="A32:B32"/>
    <mergeCell ref="E13:G13"/>
    <mergeCell ref="C14:D14"/>
    <mergeCell ref="C15:D15"/>
    <mergeCell ref="C16:D16"/>
    <mergeCell ref="C17:D17"/>
    <mergeCell ref="A37:B37"/>
    <mergeCell ref="A43:A44"/>
    <mergeCell ref="G43:G44"/>
    <mergeCell ref="D43:F43"/>
    <mergeCell ref="B43:C44"/>
    <mergeCell ref="C19:D19"/>
    <mergeCell ref="C20:D20"/>
    <mergeCell ref="A2:H2"/>
    <mergeCell ref="A3:H3"/>
    <mergeCell ref="B56:C56"/>
    <mergeCell ref="B57:C57"/>
    <mergeCell ref="B58:C58"/>
    <mergeCell ref="H55:I55"/>
    <mergeCell ref="H43:I44"/>
    <mergeCell ref="C21:D21"/>
    <mergeCell ref="B45:C45"/>
    <mergeCell ref="B46:C46"/>
    <mergeCell ref="B47:C47"/>
    <mergeCell ref="B48:C48"/>
    <mergeCell ref="B49:C49"/>
    <mergeCell ref="B50:C50"/>
    <mergeCell ref="B51:C51"/>
    <mergeCell ref="B52:C52"/>
    <mergeCell ref="G66:I66"/>
    <mergeCell ref="A66:E66"/>
    <mergeCell ref="B61:C61"/>
    <mergeCell ref="B62:C62"/>
    <mergeCell ref="B63:C63"/>
    <mergeCell ref="B64:C64"/>
    <mergeCell ref="H64:I64"/>
    <mergeCell ref="H63:I63"/>
    <mergeCell ref="H62:I62"/>
  </mergeCells>
  <pageMargins left="0.7" right="0.7" top="0.75" bottom="0.75" header="0.3" footer="0.3"/>
  <pageSetup orientation="portrait" verticalDpi="0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5"/>
  <sheetViews>
    <sheetView workbookViewId="0">
      <selection activeCell="I18" sqref="I18"/>
    </sheetView>
  </sheetViews>
  <sheetFormatPr defaultRowHeight="15" x14ac:dyDescent="0.25"/>
  <sheetData>
    <row r="1" spans="1:12" ht="18" x14ac:dyDescent="0.25">
      <c r="A1" s="9" t="s">
        <v>13</v>
      </c>
    </row>
    <row r="3" spans="1:12" x14ac:dyDescent="0.25">
      <c r="A3" s="70" t="s">
        <v>14</v>
      </c>
      <c r="B3" s="70"/>
      <c r="C3" s="70"/>
      <c r="D3" s="70"/>
      <c r="E3" s="70"/>
      <c r="F3" s="70"/>
      <c r="G3" s="70"/>
      <c r="H3" s="70"/>
      <c r="I3" s="70"/>
    </row>
    <row r="4" spans="1:12" x14ac:dyDescent="0.25">
      <c r="A4" s="70"/>
      <c r="B4" s="70"/>
      <c r="C4" s="70"/>
      <c r="D4" s="70"/>
      <c r="E4" s="70"/>
      <c r="F4" s="70"/>
      <c r="G4" s="70"/>
      <c r="H4" s="70"/>
      <c r="I4" s="70"/>
    </row>
    <row r="5" spans="1:12" x14ac:dyDescent="0.25">
      <c r="A5" s="70"/>
      <c r="B5" s="70"/>
      <c r="C5" s="70"/>
      <c r="D5" s="70"/>
      <c r="E5" s="70"/>
      <c r="F5" s="70"/>
      <c r="G5" s="70"/>
      <c r="H5" s="70"/>
      <c r="I5" s="70"/>
    </row>
    <row r="6" spans="1:12" x14ac:dyDescent="0.25">
      <c r="A6" s="70"/>
      <c r="B6" s="70"/>
      <c r="C6" s="70"/>
      <c r="D6" s="70"/>
      <c r="E6" s="70"/>
      <c r="F6" s="70"/>
      <c r="G6" s="70"/>
      <c r="H6" s="70"/>
      <c r="I6" s="70"/>
    </row>
    <row r="8" spans="1:12" ht="15.75" x14ac:dyDescent="0.25">
      <c r="A8" s="10" t="s">
        <v>16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5.75" x14ac:dyDescent="0.25">
      <c r="A9" s="10" t="s">
        <v>20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.75" x14ac:dyDescent="0.25">
      <c r="A10" s="10" t="s">
        <v>21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5.75" x14ac:dyDescent="0.25">
      <c r="A11" s="10" t="s">
        <v>17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5.75" x14ac:dyDescent="0.25">
      <c r="A12" s="10" t="s">
        <v>15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.75" x14ac:dyDescent="0.25">
      <c r="A13" s="10" t="s">
        <v>18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5.75" x14ac:dyDescent="0.25">
      <c r="A14" s="10" t="s">
        <v>19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5.75" x14ac:dyDescent="0.25">
      <c r="A15" s="10"/>
      <c r="B15" s="10"/>
    </row>
  </sheetData>
  <mergeCells count="1">
    <mergeCell ref="A3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Cylindrospermopsin-CA</vt:lpstr>
      <vt:lpstr>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Butland</dc:creator>
  <cp:lastModifiedBy>Frank Falcão da Frota</cp:lastModifiedBy>
  <cp:lastPrinted>2017-12-11T14:40:25Z</cp:lastPrinted>
  <dcterms:created xsi:type="dcterms:W3CDTF">2017-10-30T16:07:21Z</dcterms:created>
  <dcterms:modified xsi:type="dcterms:W3CDTF">2018-03-06T13:37:08Z</dcterms:modified>
</cp:coreProperties>
</file>