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FT\REVISAO_TESTE\"/>
    </mc:Choice>
  </mc:AlternateContent>
  <xr:revisionPtr revIDLastSave="0" documentId="8_{B53D57EA-7A79-4A51-A2FB-10D1E6A2E2D5}" xr6:coauthVersionLast="45" xr6:coauthVersionMax="45" xr10:uidLastSave="{00000000-0000-0000-0000-000000000000}"/>
  <bookViews>
    <workbookView xWindow="-120" yWindow="-120" windowWidth="21840" windowHeight="13140" xr2:uid="{38B8A975-8FCD-45DB-B162-4A55E5C4EACA}"/>
  </bookViews>
  <sheets>
    <sheet name="Cylindrospermopsin 20-0149-CA" sheetId="1" r:id="rId1"/>
    <sheet name="Planilha1" sheetId="2" r:id="rId2"/>
  </sheets>
  <definedNames>
    <definedName name="solver_adj" localSheetId="0" hidden="1">'Cylindrospermopsin 20-0149-CA'!$C$29:$F$29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'Cylindrospermopsin 20-0149-CA'!$C$29</definedName>
    <definedName name="solver_lhs2" localSheetId="0" hidden="1">'Cylindrospermopsin 20-0149-CA'!$F$29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'Cylindrospermopsin 20-0149-CA'!$C$41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3</definedName>
    <definedName name="solver_rhs1" localSheetId="0" hidden="1">1</definedName>
    <definedName name="solver_rhs2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7" i="1" l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D38" i="1"/>
  <c r="D37" i="1"/>
  <c r="D36" i="1"/>
  <c r="D35" i="1"/>
  <c r="D34" i="1"/>
  <c r="D33" i="1"/>
  <c r="D32" i="1"/>
  <c r="G22" i="1"/>
  <c r="G21" i="1"/>
  <c r="G20" i="1"/>
  <c r="G19" i="1"/>
  <c r="G18" i="1"/>
  <c r="G17" i="1"/>
  <c r="G16" i="1"/>
  <c r="H16" i="1" s="1"/>
  <c r="H20" i="1" l="1"/>
  <c r="F36" i="1" s="1"/>
  <c r="H19" i="1"/>
  <c r="F35" i="1" s="1"/>
  <c r="G74" i="1"/>
  <c r="G78" i="1"/>
  <c r="H17" i="1"/>
  <c r="F33" i="1" s="1"/>
  <c r="H21" i="1"/>
  <c r="F37" i="1" s="1"/>
  <c r="H22" i="1"/>
  <c r="F38" i="1" s="1"/>
  <c r="G71" i="1"/>
  <c r="H71" i="1" s="1"/>
  <c r="G75" i="1"/>
  <c r="G79" i="1"/>
  <c r="G72" i="1"/>
  <c r="H72" i="1" s="1"/>
  <c r="G76" i="1"/>
  <c r="H18" i="1"/>
  <c r="F34" i="1" s="1"/>
  <c r="G73" i="1"/>
  <c r="H73" i="1" s="1"/>
  <c r="G77" i="1"/>
  <c r="F32" i="1"/>
  <c r="G87" i="1"/>
  <c r="H87" i="1" s="1"/>
  <c r="G41" i="1" l="1"/>
  <c r="C41" i="1"/>
  <c r="H76" i="1"/>
  <c r="G81" i="1"/>
  <c r="H81" i="1" s="1"/>
  <c r="H74" i="1"/>
  <c r="H79" i="1"/>
  <c r="G82" i="1"/>
  <c r="H82" i="1" s="1"/>
  <c r="G85" i="1"/>
  <c r="H85" i="1" s="1"/>
  <c r="H77" i="1"/>
  <c r="G80" i="1"/>
  <c r="H80" i="1" s="1"/>
  <c r="G86" i="1"/>
  <c r="H86" i="1" s="1"/>
  <c r="H75" i="1"/>
  <c r="H78" i="1"/>
  <c r="G84" i="1"/>
  <c r="H84" i="1" s="1"/>
  <c r="G83" i="1"/>
  <c r="H83" i="1" s="1"/>
</calcChain>
</file>

<file path=xl/sharedStrings.xml><?xml version="1.0" encoding="utf-8"?>
<sst xmlns="http://schemas.openxmlformats.org/spreadsheetml/2006/main" count="45" uniqueCount="37">
  <si>
    <t>Operator:</t>
  </si>
  <si>
    <t>Date:</t>
  </si>
  <si>
    <t>Assay ID:</t>
  </si>
  <si>
    <t>Kit Lot #</t>
  </si>
  <si>
    <t>Section I) Standard Calibrator Data</t>
  </si>
  <si>
    <t>Absorbance (nm)</t>
  </si>
  <si>
    <t>OD 1</t>
  </si>
  <si>
    <t>OD 2</t>
  </si>
  <si>
    <t>OD 3</t>
  </si>
  <si>
    <t>Average OD</t>
  </si>
  <si>
    <t>B/Bo</t>
  </si>
  <si>
    <t>Section II) Curve Fitting</t>
  </si>
  <si>
    <t>A</t>
  </si>
  <si>
    <t>B</t>
  </si>
  <si>
    <t>C</t>
  </si>
  <si>
    <t>D</t>
  </si>
  <si>
    <t>Theoretical B/Bo</t>
  </si>
  <si>
    <t>Squared Deviation</t>
  </si>
  <si>
    <t>Sum of Squared Deviations:</t>
  </si>
  <si>
    <t>Coefficient of Determination:</t>
  </si>
  <si>
    <t xml:space="preserve">SSD = </t>
  </si>
  <si>
    <t xml:space="preserve">R^2 = </t>
  </si>
  <si>
    <t>Section III) Sample Calculations</t>
  </si>
  <si>
    <t>Sample</t>
  </si>
  <si>
    <t>0.75 ppb Control</t>
  </si>
  <si>
    <t>Reviewed &amp; Accepted:</t>
  </si>
  <si>
    <t>Concentration (ppb)</t>
  </si>
  <si>
    <t>Instructions:</t>
  </si>
  <si>
    <t>This template applies a four-parameter logistic regression equation (I) utilizing the 'Solver' function in Excel.  Be sure that this function is installed and select "Enable Macros" if a dialog box appears upon opening.  Only enter information or data into shaded cells, changing the contents of other cells will cause malfunction.</t>
  </si>
  <si>
    <t>1.) Enter the operator, date, assay ID and kit lot number.</t>
  </si>
  <si>
    <t>2.) Section I - Enter the calibrator absorbance data generated during analysis.</t>
  </si>
  <si>
    <t>4.) Open Excel Solver.</t>
  </si>
  <si>
    <t>5.) Select "Solve".</t>
  </si>
  <si>
    <t xml:space="preserve">6.) Select "OK". </t>
  </si>
  <si>
    <t>7.) Section III - Enter the sample absorbance data and the correct results will be calculated.</t>
  </si>
  <si>
    <t xml:space="preserve">3.) Section II - Select shaded cell C41. </t>
  </si>
  <si>
    <t>CILINDROESPERMOPSINA
Cat. # 20-0149-CA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</si>
</sst>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1" fillId="2" borderId="3" xfId="0" applyFont="1" applyFill="1" applyBorder="1"/>
    <xf numFmtId="0" fontId="0" fillId="2" borderId="0" xfId="0" applyFill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right"/>
    </xf>
    <xf numFmtId="0" fontId="1" fillId="2" borderId="8" xfId="0" applyFont="1" applyFill="1" applyBorder="1"/>
    <xf numFmtId="2" fontId="1" fillId="2" borderId="6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/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1" fillId="2" borderId="4" xfId="0" applyNumberFormat="1" applyFont="1" applyFill="1" applyBorder="1"/>
    <xf numFmtId="0" fontId="1" fillId="2" borderId="6" xfId="0" applyFont="1" applyFill="1" applyBorder="1" applyAlignment="1">
      <alignment horizontal="right"/>
    </xf>
    <xf numFmtId="165" fontId="1" fillId="3" borderId="6" xfId="0" applyNumberFormat="1" applyFont="1" applyFill="1" applyBorder="1"/>
    <xf numFmtId="164" fontId="1" fillId="2" borderId="0" xfId="0" applyNumberFormat="1" applyFont="1" applyFill="1"/>
    <xf numFmtId="164" fontId="1" fillId="2" borderId="6" xfId="0" applyNumberFormat="1" applyFont="1" applyFill="1" applyBorder="1" applyAlignment="1">
      <alignment horizontal="right"/>
    </xf>
    <xf numFmtId="165" fontId="1" fillId="2" borderId="6" xfId="0" applyNumberFormat="1" applyFont="1" applyFill="1" applyBorder="1"/>
    <xf numFmtId="2" fontId="1" fillId="2" borderId="7" xfId="0" applyNumberFormat="1" applyFont="1" applyFill="1" applyBorder="1"/>
    <xf numFmtId="0" fontId="0" fillId="2" borderId="10" xfId="0" applyFill="1" applyBorder="1"/>
    <xf numFmtId="2" fontId="1" fillId="2" borderId="4" xfId="0" applyNumberFormat="1" applyFont="1" applyFill="1" applyBorder="1" applyAlignment="1">
      <alignment horizontal="center"/>
    </xf>
    <xf numFmtId="0" fontId="1" fillId="2" borderId="13" xfId="0" applyFont="1" applyFill="1" applyBorder="1"/>
    <xf numFmtId="0" fontId="0" fillId="2" borderId="0" xfId="0" applyFill="1"/>
    <xf numFmtId="0" fontId="0" fillId="2" borderId="0" xfId="0" applyFill="1" applyAlignment="1">
      <alignment horizontal="right"/>
    </xf>
    <xf numFmtId="0" fontId="2" fillId="2" borderId="0" xfId="1" applyFont="1" applyFill="1"/>
    <xf numFmtId="0" fontId="4" fillId="2" borderId="0" xfId="1" applyFill="1"/>
    <xf numFmtId="0" fontId="6" fillId="2" borderId="0" xfId="1" applyFont="1" applyFill="1"/>
    <xf numFmtId="0" fontId="1" fillId="2" borderId="4" xfId="0" applyNumberFormat="1" applyFont="1" applyFill="1" applyBorder="1"/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1" fillId="3" borderId="8" xfId="0" applyFon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1" fillId="3" borderId="10" xfId="0" applyFont="1" applyFill="1" applyBorder="1" applyProtection="1">
      <protection locked="0"/>
    </xf>
    <xf numFmtId="0" fontId="1" fillId="3" borderId="5" xfId="0" applyFon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1" fillId="3" borderId="7" xfId="0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1" fillId="3" borderId="9" xfId="0" applyFont="1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6" xfId="0" applyFill="1" applyBorder="1"/>
    <xf numFmtId="0" fontId="0" fillId="2" borderId="0" xfId="0" applyFill="1"/>
    <xf numFmtId="0" fontId="0" fillId="0" borderId="0" xfId="0"/>
    <xf numFmtId="0" fontId="5" fillId="2" borderId="0" xfId="1" applyFont="1" applyFill="1" applyAlignment="1">
      <alignment horizontal="left" wrapText="1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2" xfId="1" xr:uid="{8591E22F-BE50-409D-83FA-9F50B4969D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Actual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tx1"/>
              </a:solidFill>
              <a:ln w="15875">
                <a:solidFill>
                  <a:schemeClr val="tx1"/>
                </a:solidFill>
                <a:round/>
              </a:ln>
              <a:effectLst/>
            </c:spPr>
          </c:marker>
          <c:xVal>
            <c:numRef>
              <c:f>'Cylindrospermopsin 20-0149-CA'!$B$16:$B$22</c:f>
              <c:numCache>
                <c:formatCode>General</c:formatCode>
                <c:ptCount val="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0.3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</c:numCache>
            </c:numRef>
          </c:xVal>
          <c:yVal>
            <c:numRef>
              <c:f>'Cylindrospermopsin 20-0149-CA'!$H$16:$H$22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42E-40DA-8A2F-C2B826940E7B}"/>
            </c:ext>
          </c:extLst>
        </c:ser>
        <c:ser>
          <c:idx val="1"/>
          <c:order val="1"/>
          <c:tx>
            <c:v>Theoretical</c:v>
          </c:tx>
          <c:spPr>
            <a:ln w="2540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'Cylindrospermopsin 20-0149-CA'!$B$32:$B$38</c:f>
              <c:numCache>
                <c:formatCode>General</c:formatCode>
                <c:ptCount val="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0.3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</c:numCache>
            </c:numRef>
          </c:xVal>
          <c:yVal>
            <c:numRef>
              <c:f>'Cylindrospermopsin 20-0149-CA'!$D$32:$D$38</c:f>
              <c:numCache>
                <c:formatCode>0.00</c:formatCode>
                <c:ptCount val="7"/>
                <c:pt idx="0">
                  <c:v>1</c:v>
                </c:pt>
                <c:pt idx="1">
                  <c:v>0.77317558329686387</c:v>
                </c:pt>
                <c:pt idx="2">
                  <c:v>0.61765887738082315</c:v>
                </c:pt>
                <c:pt idx="3">
                  <c:v>0.35658654608630774</c:v>
                </c:pt>
                <c:pt idx="4">
                  <c:v>0.26859773642697654</c:v>
                </c:pt>
                <c:pt idx="5">
                  <c:v>0.19238565115779849</c:v>
                </c:pt>
                <c:pt idx="6">
                  <c:v>0.15239176170689717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42E-40DA-8A2F-C2B826940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669208"/>
        <c:axId val="353672488"/>
      </c:scatterChart>
      <c:valAx>
        <c:axId val="353669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53672488"/>
        <c:crosses val="autoZero"/>
        <c:crossBetween val="midCat"/>
      </c:valAx>
      <c:valAx>
        <c:axId val="353672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B/Bo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536692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47</xdr:row>
      <xdr:rowOff>47625</xdr:rowOff>
    </xdr:from>
    <xdr:to>
      <xdr:col>9</xdr:col>
      <xdr:colOff>171450</xdr:colOff>
      <xdr:row>61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D621DF-F91D-4B2F-B167-15A056CC89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C30F0-BB37-4F32-98F7-63A3364A4601}">
  <dimension ref="A1:U92"/>
  <sheetViews>
    <sheetView tabSelected="1" view="pageLayout" zoomScale="85" zoomScaleNormal="100" zoomScalePageLayoutView="85" workbookViewId="0">
      <selection activeCell="H6" sqref="H6"/>
    </sheetView>
  </sheetViews>
  <sheetFormatPr defaultRowHeight="15" x14ac:dyDescent="0.25"/>
  <cols>
    <col min="1" max="1" width="11.140625" customWidth="1"/>
    <col min="6" max="6" width="10.5703125" customWidth="1"/>
    <col min="7" max="7" width="12.140625" customWidth="1"/>
  </cols>
  <sheetData>
    <row r="1" spans="1:21" ht="18" x14ac:dyDescent="0.25">
      <c r="A1" s="63" t="s">
        <v>36</v>
      </c>
      <c r="B1" s="64"/>
      <c r="C1" s="64"/>
      <c r="D1" s="64"/>
      <c r="E1" s="64"/>
      <c r="F1" s="64"/>
      <c r="G1" s="64"/>
      <c r="H1" s="64"/>
      <c r="I1" s="64"/>
      <c r="J1" s="64"/>
      <c r="K1" s="30" t="s">
        <v>27</v>
      </c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ht="18" x14ac:dyDescent="0.25">
      <c r="A2" s="1"/>
      <c r="B2" s="2"/>
      <c r="C2" s="1"/>
      <c r="D2" s="1"/>
      <c r="E2" s="1"/>
      <c r="F2" s="1"/>
      <c r="G2" s="1"/>
      <c r="H2" s="1"/>
      <c r="I2" s="1"/>
      <c r="J2" s="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x14ac:dyDescent="0.25">
      <c r="A3" s="1"/>
      <c r="B3" s="28"/>
      <c r="C3" s="28"/>
      <c r="D3" s="28"/>
      <c r="E3" s="28"/>
      <c r="F3" s="28"/>
      <c r="G3" s="1"/>
      <c r="H3" s="1"/>
      <c r="I3" s="1"/>
      <c r="J3" s="1"/>
      <c r="K3" s="55" t="s">
        <v>28</v>
      </c>
      <c r="L3" s="55"/>
      <c r="M3" s="55"/>
      <c r="N3" s="55"/>
      <c r="O3" s="55"/>
      <c r="P3" s="55"/>
      <c r="Q3" s="55"/>
      <c r="R3" s="55"/>
      <c r="S3" s="55"/>
      <c r="T3" s="31"/>
      <c r="U3" s="31"/>
    </row>
    <row r="4" spans="1:21" x14ac:dyDescent="0.25">
      <c r="A4" s="1"/>
      <c r="B4" s="3" t="s">
        <v>0</v>
      </c>
      <c r="C4" s="65"/>
      <c r="D4" s="65"/>
      <c r="E4" s="65"/>
      <c r="F4" s="65"/>
      <c r="G4" s="1"/>
      <c r="H4" s="1"/>
      <c r="I4" s="1"/>
      <c r="J4" s="1"/>
      <c r="K4" s="55"/>
      <c r="L4" s="55"/>
      <c r="M4" s="55"/>
      <c r="N4" s="55"/>
      <c r="O4" s="55"/>
      <c r="P4" s="55"/>
      <c r="Q4" s="55"/>
      <c r="R4" s="55"/>
      <c r="S4" s="55"/>
      <c r="T4" s="31"/>
      <c r="U4" s="31"/>
    </row>
    <row r="5" spans="1:21" x14ac:dyDescent="0.25">
      <c r="A5" s="1"/>
      <c r="B5" s="3" t="s">
        <v>1</v>
      </c>
      <c r="C5" s="66"/>
      <c r="D5" s="66"/>
      <c r="E5" s="66"/>
      <c r="F5" s="66"/>
      <c r="G5" s="1"/>
      <c r="H5" s="1"/>
      <c r="I5" s="1"/>
      <c r="J5" s="1"/>
      <c r="K5" s="55"/>
      <c r="L5" s="55"/>
      <c r="M5" s="55"/>
      <c r="N5" s="55"/>
      <c r="O5" s="55"/>
      <c r="P5" s="55"/>
      <c r="Q5" s="55"/>
      <c r="R5" s="55"/>
      <c r="S5" s="55"/>
      <c r="T5" s="31"/>
      <c r="U5" s="31"/>
    </row>
    <row r="6" spans="1:21" x14ac:dyDescent="0.25">
      <c r="A6" s="1"/>
      <c r="B6" s="3" t="s">
        <v>2</v>
      </c>
      <c r="C6" s="66"/>
      <c r="D6" s="66"/>
      <c r="E6" s="66"/>
      <c r="F6" s="66"/>
      <c r="G6" s="1"/>
      <c r="H6" s="1"/>
      <c r="I6" s="1"/>
      <c r="J6" s="1"/>
      <c r="K6" s="55"/>
      <c r="L6" s="55"/>
      <c r="M6" s="55"/>
      <c r="N6" s="55"/>
      <c r="O6" s="55"/>
      <c r="P6" s="55"/>
      <c r="Q6" s="55"/>
      <c r="R6" s="55"/>
      <c r="S6" s="55"/>
      <c r="T6" s="31"/>
      <c r="U6" s="31"/>
    </row>
    <row r="7" spans="1:21" x14ac:dyDescent="0.25">
      <c r="A7" s="1"/>
      <c r="B7" s="3" t="s">
        <v>3</v>
      </c>
      <c r="C7" s="66"/>
      <c r="D7" s="66"/>
      <c r="E7" s="66"/>
      <c r="F7" s="66"/>
      <c r="G7" s="1"/>
      <c r="H7" s="1"/>
      <c r="I7" s="1"/>
      <c r="J7" s="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5.75" x14ac:dyDescent="0.25">
      <c r="A8" s="1"/>
      <c r="B8" s="28"/>
      <c r="C8" s="28"/>
      <c r="D8" s="28"/>
      <c r="E8" s="28"/>
      <c r="F8" s="28"/>
      <c r="G8" s="1"/>
      <c r="H8" s="1"/>
      <c r="I8" s="1"/>
      <c r="J8" s="1"/>
      <c r="K8" s="32" t="s">
        <v>29</v>
      </c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32" t="s">
        <v>30</v>
      </c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21" ht="16.5" thickBot="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32" t="s">
        <v>35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21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32" t="s">
        <v>31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</row>
    <row r="12" spans="1:21" ht="15.75" x14ac:dyDescent="0.25">
      <c r="A12" s="3" t="s">
        <v>4</v>
      </c>
      <c r="B12" s="1"/>
      <c r="C12" s="1"/>
      <c r="D12" s="1"/>
      <c r="E12" s="1"/>
      <c r="F12" s="1"/>
      <c r="G12" s="1"/>
      <c r="H12" s="1"/>
      <c r="I12" s="1"/>
      <c r="J12" s="1"/>
      <c r="K12" s="32" t="s">
        <v>32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</row>
    <row r="13" spans="1:21" ht="15.75" x14ac:dyDescent="0.25">
      <c r="A13" s="1"/>
      <c r="B13" s="1"/>
      <c r="C13" s="5"/>
      <c r="D13" s="5"/>
      <c r="E13" s="5"/>
      <c r="F13" s="5"/>
      <c r="G13" s="5"/>
      <c r="H13" s="5"/>
      <c r="I13" s="1"/>
      <c r="J13" s="1"/>
      <c r="K13" s="32" t="s">
        <v>33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</row>
    <row r="14" spans="1:21" ht="15.75" x14ac:dyDescent="0.25">
      <c r="A14" s="1"/>
      <c r="B14" s="1"/>
      <c r="C14" s="1"/>
      <c r="D14" s="56" t="s">
        <v>5</v>
      </c>
      <c r="E14" s="57"/>
      <c r="F14" s="57"/>
      <c r="G14" s="58"/>
      <c r="H14" s="5"/>
      <c r="I14" s="5"/>
      <c r="J14" s="1"/>
      <c r="K14" s="32" t="s">
        <v>34</v>
      </c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spans="1:21" ht="15.75" x14ac:dyDescent="0.25">
      <c r="A15" s="1"/>
      <c r="B15" s="56" t="s">
        <v>26</v>
      </c>
      <c r="C15" s="59"/>
      <c r="D15" s="6" t="s">
        <v>6</v>
      </c>
      <c r="E15" s="6" t="s">
        <v>7</v>
      </c>
      <c r="F15" s="6" t="s">
        <v>8</v>
      </c>
      <c r="G15" s="6" t="s">
        <v>9</v>
      </c>
      <c r="H15" s="6" t="s">
        <v>10</v>
      </c>
      <c r="I15" s="5"/>
      <c r="J15" s="1"/>
      <c r="K15" s="32"/>
      <c r="L15" s="32"/>
      <c r="M15" s="31"/>
      <c r="N15" s="31"/>
      <c r="O15" s="31"/>
      <c r="P15" s="31"/>
      <c r="Q15" s="31"/>
      <c r="R15" s="31"/>
      <c r="S15" s="31"/>
      <c r="T15" s="31"/>
      <c r="U15" s="31"/>
    </row>
    <row r="16" spans="1:21" x14ac:dyDescent="0.25">
      <c r="A16" s="1"/>
      <c r="B16" s="7">
        <v>0</v>
      </c>
      <c r="C16" s="8"/>
      <c r="D16" s="34"/>
      <c r="E16" s="35"/>
      <c r="F16" s="35"/>
      <c r="G16" s="9" t="e">
        <f t="shared" ref="G16:G22" si="0">AVERAGE(D16:F16)</f>
        <v>#DIV/0!</v>
      </c>
      <c r="H16" s="9" t="e">
        <f t="shared" ref="H16:H22" si="1">G16/$G$16</f>
        <v>#DIV/0!</v>
      </c>
      <c r="I16" s="5"/>
      <c r="J16" s="1"/>
    </row>
    <row r="17" spans="1:10" x14ac:dyDescent="0.25">
      <c r="A17" s="1"/>
      <c r="B17" s="10">
        <v>0.05</v>
      </c>
      <c r="C17" s="11"/>
      <c r="D17" s="34"/>
      <c r="E17" s="35"/>
      <c r="F17" s="35"/>
      <c r="G17" s="9" t="e">
        <f t="shared" si="0"/>
        <v>#DIV/0!</v>
      </c>
      <c r="H17" s="9" t="e">
        <f t="shared" si="1"/>
        <v>#DIV/0!</v>
      </c>
      <c r="I17" s="5"/>
      <c r="J17" s="1"/>
    </row>
    <row r="18" spans="1:10" x14ac:dyDescent="0.25">
      <c r="A18" s="1"/>
      <c r="B18" s="12">
        <v>0.1</v>
      </c>
      <c r="C18" s="13"/>
      <c r="D18" s="34"/>
      <c r="E18" s="35"/>
      <c r="F18" s="35"/>
      <c r="G18" s="9" t="e">
        <f t="shared" si="0"/>
        <v>#DIV/0!</v>
      </c>
      <c r="H18" s="9" t="e">
        <f t="shared" si="1"/>
        <v>#DIV/0!</v>
      </c>
      <c r="I18" s="5"/>
      <c r="J18" s="1"/>
    </row>
    <row r="19" spans="1:10" x14ac:dyDescent="0.25">
      <c r="A19" s="1"/>
      <c r="B19" s="10">
        <v>0.3</v>
      </c>
      <c r="C19" s="11"/>
      <c r="D19" s="34"/>
      <c r="E19" s="35"/>
      <c r="F19" s="35"/>
      <c r="G19" s="9" t="e">
        <f t="shared" si="0"/>
        <v>#DIV/0!</v>
      </c>
      <c r="H19" s="9" t="e">
        <f t="shared" si="1"/>
        <v>#DIV/0!</v>
      </c>
      <c r="I19" s="5"/>
      <c r="J19" s="1"/>
    </row>
    <row r="20" spans="1:10" x14ac:dyDescent="0.25">
      <c r="A20" s="1"/>
      <c r="B20" s="12">
        <v>0.5</v>
      </c>
      <c r="C20" s="13"/>
      <c r="D20" s="34"/>
      <c r="E20" s="35"/>
      <c r="F20" s="35"/>
      <c r="G20" s="9" t="e">
        <f t="shared" si="0"/>
        <v>#DIV/0!</v>
      </c>
      <c r="H20" s="9" t="e">
        <f t="shared" si="1"/>
        <v>#DIV/0!</v>
      </c>
      <c r="I20" s="1"/>
      <c r="J20" s="1"/>
    </row>
    <row r="21" spans="1:10" x14ac:dyDescent="0.25">
      <c r="A21" s="5"/>
      <c r="B21" s="14">
        <v>1</v>
      </c>
      <c r="C21" s="15"/>
      <c r="D21" s="36"/>
      <c r="E21" s="37"/>
      <c r="F21" s="37"/>
      <c r="G21" s="9" t="e">
        <f t="shared" si="0"/>
        <v>#DIV/0!</v>
      </c>
      <c r="H21" s="9" t="e">
        <f t="shared" si="1"/>
        <v>#DIV/0!</v>
      </c>
      <c r="I21" s="5"/>
      <c r="J21" s="5"/>
    </row>
    <row r="22" spans="1:10" x14ac:dyDescent="0.25">
      <c r="A22" s="28"/>
      <c r="B22" s="14">
        <v>2</v>
      </c>
      <c r="C22" s="15"/>
      <c r="D22" s="36"/>
      <c r="E22" s="37"/>
      <c r="F22" s="37"/>
      <c r="G22" s="9" t="e">
        <f t="shared" si="0"/>
        <v>#DIV/0!</v>
      </c>
      <c r="H22" s="9" t="e">
        <f t="shared" si="1"/>
        <v>#DIV/0!</v>
      </c>
      <c r="I22" s="28"/>
      <c r="J22" s="28"/>
    </row>
    <row r="23" spans="1:10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5.75" thickBot="1" x14ac:dyDescent="0.3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3" t="s">
        <v>11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5"/>
      <c r="C28" s="16" t="s">
        <v>12</v>
      </c>
      <c r="D28" s="16" t="s">
        <v>13</v>
      </c>
      <c r="E28" s="16" t="s">
        <v>14</v>
      </c>
      <c r="F28" s="6" t="s">
        <v>15</v>
      </c>
      <c r="G28" s="1"/>
      <c r="H28" s="1"/>
      <c r="I28" s="1"/>
      <c r="J28" s="1"/>
    </row>
    <row r="29" spans="1:10" x14ac:dyDescent="0.25">
      <c r="A29" s="1"/>
      <c r="B29" s="5"/>
      <c r="C29" s="16">
        <v>1</v>
      </c>
      <c r="D29" s="17">
        <v>1.1429727167510857</v>
      </c>
      <c r="E29" s="17">
        <v>0.12678654941596312</v>
      </c>
      <c r="F29" s="9">
        <v>0.11617052989385085</v>
      </c>
      <c r="G29" s="1"/>
      <c r="H29" s="1"/>
      <c r="I29" s="1"/>
      <c r="J29" s="1"/>
    </row>
    <row r="30" spans="1:10" x14ac:dyDescent="0.25">
      <c r="A30" s="1"/>
      <c r="B30" s="5"/>
      <c r="C30" s="5"/>
      <c r="D30" s="5"/>
      <c r="E30" s="5"/>
      <c r="F30" s="1"/>
      <c r="G30" s="1"/>
      <c r="H30" s="1"/>
      <c r="I30" s="1"/>
      <c r="J30" s="1"/>
    </row>
    <row r="31" spans="1:10" x14ac:dyDescent="0.25">
      <c r="A31" s="1"/>
      <c r="B31" s="56" t="s">
        <v>26</v>
      </c>
      <c r="C31" s="59"/>
      <c r="D31" s="56" t="s">
        <v>16</v>
      </c>
      <c r="E31" s="59"/>
      <c r="F31" s="56" t="s">
        <v>17</v>
      </c>
      <c r="G31" s="59"/>
      <c r="H31" s="1"/>
      <c r="I31" s="1"/>
      <c r="J31" s="1"/>
    </row>
    <row r="32" spans="1:10" x14ac:dyDescent="0.25">
      <c r="A32" s="1"/>
      <c r="B32" s="7">
        <v>0</v>
      </c>
      <c r="C32" s="8"/>
      <c r="D32" s="18">
        <f t="shared" ref="D32:D38" si="2">$F$29+(($C$29-$F$29)/(1+((B32/$E$29)^$D$29)))</f>
        <v>1</v>
      </c>
      <c r="E32" s="11"/>
      <c r="F32" s="33" t="e">
        <f t="shared" ref="F32:F38" si="3">(D32-H16)^2</f>
        <v>#DIV/0!</v>
      </c>
      <c r="G32" s="11"/>
      <c r="H32" s="1"/>
      <c r="I32" s="1"/>
      <c r="J32" s="1"/>
    </row>
    <row r="33" spans="1:10" x14ac:dyDescent="0.25">
      <c r="A33" s="1"/>
      <c r="B33" s="10">
        <v>0.05</v>
      </c>
      <c r="C33" s="11"/>
      <c r="D33" s="18">
        <f t="shared" si="2"/>
        <v>0.77317558329686387</v>
      </c>
      <c r="E33" s="13"/>
      <c r="F33" s="33" t="e">
        <f t="shared" si="3"/>
        <v>#DIV/0!</v>
      </c>
      <c r="G33" s="13"/>
      <c r="H33" s="1"/>
      <c r="I33" s="1"/>
      <c r="J33" s="1"/>
    </row>
    <row r="34" spans="1:10" x14ac:dyDescent="0.25">
      <c r="A34" s="1"/>
      <c r="B34" s="12">
        <v>0.1</v>
      </c>
      <c r="C34" s="13"/>
      <c r="D34" s="18">
        <f t="shared" si="2"/>
        <v>0.61765887738082315</v>
      </c>
      <c r="E34" s="11"/>
      <c r="F34" s="33" t="e">
        <f t="shared" si="3"/>
        <v>#DIV/0!</v>
      </c>
      <c r="G34" s="11"/>
      <c r="H34" s="1"/>
      <c r="I34" s="1"/>
      <c r="J34" s="1"/>
    </row>
    <row r="35" spans="1:10" x14ac:dyDescent="0.25">
      <c r="A35" s="1"/>
      <c r="B35" s="10">
        <v>0.3</v>
      </c>
      <c r="C35" s="11"/>
      <c r="D35" s="18">
        <f t="shared" si="2"/>
        <v>0.35658654608630774</v>
      </c>
      <c r="E35" s="13"/>
      <c r="F35" s="33" t="e">
        <f t="shared" si="3"/>
        <v>#DIV/0!</v>
      </c>
      <c r="G35" s="13"/>
      <c r="H35" s="1"/>
      <c r="I35" s="1"/>
      <c r="J35" s="1"/>
    </row>
    <row r="36" spans="1:10" x14ac:dyDescent="0.25">
      <c r="A36" s="1"/>
      <c r="B36" s="12">
        <v>0.5</v>
      </c>
      <c r="C36" s="13"/>
      <c r="D36" s="18">
        <f t="shared" si="2"/>
        <v>0.26859773642697654</v>
      </c>
      <c r="E36" s="11"/>
      <c r="F36" s="33" t="e">
        <f t="shared" si="3"/>
        <v>#DIV/0!</v>
      </c>
      <c r="G36" s="11"/>
      <c r="H36" s="1"/>
      <c r="I36" s="1"/>
      <c r="J36" s="1"/>
    </row>
    <row r="37" spans="1:10" x14ac:dyDescent="0.25">
      <c r="A37" s="5"/>
      <c r="B37" s="14">
        <v>1</v>
      </c>
      <c r="C37" s="15"/>
      <c r="D37" s="18">
        <f t="shared" si="2"/>
        <v>0.19238565115779849</v>
      </c>
      <c r="E37" s="15"/>
      <c r="F37" s="33" t="e">
        <f t="shared" si="3"/>
        <v>#DIV/0!</v>
      </c>
      <c r="G37" s="15"/>
      <c r="H37" s="5"/>
      <c r="I37" s="5"/>
      <c r="J37" s="5"/>
    </row>
    <row r="38" spans="1:10" x14ac:dyDescent="0.25">
      <c r="A38" s="28"/>
      <c r="B38" s="14">
        <v>2</v>
      </c>
      <c r="C38" s="15"/>
      <c r="D38" s="18">
        <f t="shared" si="2"/>
        <v>0.15239176170689717</v>
      </c>
      <c r="E38" s="15"/>
      <c r="F38" s="33" t="e">
        <f t="shared" si="3"/>
        <v>#DIV/0!</v>
      </c>
      <c r="G38" s="15"/>
      <c r="H38" s="28"/>
      <c r="I38" s="28"/>
      <c r="J38" s="28"/>
    </row>
    <row r="39" spans="1:10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x14ac:dyDescent="0.25">
      <c r="A40" s="1"/>
      <c r="B40" s="3" t="s">
        <v>18</v>
      </c>
      <c r="C40" s="1"/>
      <c r="D40" s="1"/>
      <c r="E40" s="1"/>
      <c r="F40" s="3" t="s">
        <v>19</v>
      </c>
      <c r="G40" s="1"/>
      <c r="H40" s="1"/>
      <c r="I40" s="1"/>
      <c r="J40" s="1"/>
    </row>
    <row r="41" spans="1:10" x14ac:dyDescent="0.25">
      <c r="A41" s="1"/>
      <c r="B41" s="19" t="s">
        <v>20</v>
      </c>
      <c r="C41" s="20" t="e">
        <f>SUM(F32:F38)</f>
        <v>#DIV/0!</v>
      </c>
      <c r="D41" s="21"/>
      <c r="E41" s="21"/>
      <c r="F41" s="22" t="s">
        <v>21</v>
      </c>
      <c r="G41" s="23" t="e">
        <f>RSQ(D32:D38,H16:H22)</f>
        <v>#DIV/0!</v>
      </c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.75" thickBot="1" x14ac:dyDescent="0.3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3" t="s">
        <v>22</v>
      </c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5"/>
      <c r="C69" s="1"/>
      <c r="D69" s="60" t="s">
        <v>5</v>
      </c>
      <c r="E69" s="61"/>
      <c r="F69" s="61"/>
      <c r="G69" s="1"/>
      <c r="H69" s="1"/>
      <c r="I69" s="1"/>
      <c r="J69" s="1"/>
    </row>
    <row r="70" spans="1:10" x14ac:dyDescent="0.25">
      <c r="A70" s="5"/>
      <c r="B70" s="50" t="s">
        <v>23</v>
      </c>
      <c r="C70" s="50"/>
      <c r="D70" s="6" t="s">
        <v>6</v>
      </c>
      <c r="E70" s="6" t="s">
        <v>7</v>
      </c>
      <c r="F70" s="6" t="s">
        <v>9</v>
      </c>
      <c r="G70" s="6" t="s">
        <v>10</v>
      </c>
      <c r="H70" s="51" t="s">
        <v>26</v>
      </c>
      <c r="I70" s="52"/>
      <c r="J70" s="1"/>
    </row>
    <row r="71" spans="1:10" x14ac:dyDescent="0.25">
      <c r="A71" s="1"/>
      <c r="B71" s="44" t="s">
        <v>24</v>
      </c>
      <c r="C71" s="38"/>
      <c r="D71" s="35"/>
      <c r="E71" s="35"/>
      <c r="F71" s="6" t="e">
        <f t="shared" ref="F71:F87" si="4">AVERAGE(D71:E71)</f>
        <v>#DIV/0!</v>
      </c>
      <c r="G71" s="9" t="e">
        <f t="shared" ref="G71:G79" si="5">F71/$G$16</f>
        <v>#DIV/0!</v>
      </c>
      <c r="H71" s="24" t="e">
        <f>$E$29*((($C$29-$F$29)/(G71-$F$29))-1)^(1/$D$29)</f>
        <v>#DIV/0!</v>
      </c>
      <c r="I71" s="8"/>
      <c r="J71" s="1"/>
    </row>
    <row r="72" spans="1:10" x14ac:dyDescent="0.25">
      <c r="A72" s="1"/>
      <c r="B72" s="45"/>
      <c r="C72" s="39"/>
      <c r="D72" s="35"/>
      <c r="E72" s="37"/>
      <c r="F72" s="6" t="e">
        <f t="shared" si="4"/>
        <v>#DIV/0!</v>
      </c>
      <c r="G72" s="9" t="e">
        <f t="shared" si="5"/>
        <v>#DIV/0!</v>
      </c>
      <c r="H72" s="24" t="e">
        <f>$E$29*((($C$29-$F$29)/(G72-$F$29))-1)^(1/$D$29)</f>
        <v>#DIV/0!</v>
      </c>
      <c r="I72" s="15"/>
      <c r="J72" s="1"/>
    </row>
    <row r="73" spans="1:10" x14ac:dyDescent="0.25">
      <c r="A73" s="1"/>
      <c r="B73" s="46"/>
      <c r="C73" s="40"/>
      <c r="D73" s="35"/>
      <c r="E73" s="37"/>
      <c r="F73" s="6" t="e">
        <f t="shared" si="4"/>
        <v>#DIV/0!</v>
      </c>
      <c r="G73" s="9" t="e">
        <f t="shared" si="5"/>
        <v>#DIV/0!</v>
      </c>
      <c r="H73" s="24" t="e">
        <f>$E$29*((($C$29-$F$29)/(G73-$F$29))-1)^(1/$D$29)</f>
        <v>#DIV/0!</v>
      </c>
      <c r="I73" s="25"/>
      <c r="J73" s="1"/>
    </row>
    <row r="74" spans="1:10" x14ac:dyDescent="0.25">
      <c r="A74" s="1"/>
      <c r="B74" s="45"/>
      <c r="C74" s="39"/>
      <c r="D74" s="35"/>
      <c r="E74" s="37"/>
      <c r="F74" s="6" t="e">
        <f t="shared" si="4"/>
        <v>#DIV/0!</v>
      </c>
      <c r="G74" s="9" t="e">
        <f t="shared" si="5"/>
        <v>#DIV/0!</v>
      </c>
      <c r="H74" s="24" t="e">
        <f t="shared" ref="H74:H87" si="6">$E$29*((($C$29-$F$29)/(G74-$F$29))-1)^(1/$D$29)</f>
        <v>#DIV/0!</v>
      </c>
      <c r="I74" s="15"/>
      <c r="J74" s="1"/>
    </row>
    <row r="75" spans="1:10" x14ac:dyDescent="0.25">
      <c r="A75" s="1"/>
      <c r="B75" s="46"/>
      <c r="C75" s="41"/>
      <c r="D75" s="35"/>
      <c r="E75" s="35"/>
      <c r="F75" s="6" t="e">
        <f t="shared" si="4"/>
        <v>#DIV/0!</v>
      </c>
      <c r="G75" s="9" t="e">
        <f t="shared" si="5"/>
        <v>#DIV/0!</v>
      </c>
      <c r="H75" s="24" t="e">
        <f t="shared" si="6"/>
        <v>#DIV/0!</v>
      </c>
      <c r="I75" s="13"/>
      <c r="J75" s="1"/>
    </row>
    <row r="76" spans="1:10" x14ac:dyDescent="0.25">
      <c r="A76" s="1"/>
      <c r="B76" s="45"/>
      <c r="C76" s="42"/>
      <c r="D76" s="35"/>
      <c r="E76" s="35"/>
      <c r="F76" s="6" t="e">
        <f t="shared" si="4"/>
        <v>#DIV/0!</v>
      </c>
      <c r="G76" s="9" t="e">
        <f t="shared" si="5"/>
        <v>#DIV/0!</v>
      </c>
      <c r="H76" s="24" t="e">
        <f t="shared" si="6"/>
        <v>#DIV/0!</v>
      </c>
      <c r="I76" s="11"/>
      <c r="J76" s="1"/>
    </row>
    <row r="77" spans="1:10" x14ac:dyDescent="0.25">
      <c r="A77" s="1"/>
      <c r="B77" s="46"/>
      <c r="C77" s="41"/>
      <c r="D77" s="35"/>
      <c r="E77" s="35"/>
      <c r="F77" s="6" t="e">
        <f t="shared" si="4"/>
        <v>#DIV/0!</v>
      </c>
      <c r="G77" s="9" t="e">
        <f t="shared" si="5"/>
        <v>#DIV/0!</v>
      </c>
      <c r="H77" s="24" t="e">
        <f t="shared" si="6"/>
        <v>#DIV/0!</v>
      </c>
      <c r="I77" s="13"/>
      <c r="J77" s="1"/>
    </row>
    <row r="78" spans="1:10" x14ac:dyDescent="0.25">
      <c r="A78" s="1"/>
      <c r="B78" s="45"/>
      <c r="C78" s="42"/>
      <c r="D78" s="35"/>
      <c r="E78" s="35"/>
      <c r="F78" s="6" t="e">
        <f t="shared" si="4"/>
        <v>#DIV/0!</v>
      </c>
      <c r="G78" s="9" t="e">
        <f t="shared" si="5"/>
        <v>#DIV/0!</v>
      </c>
      <c r="H78" s="24" t="e">
        <f t="shared" si="6"/>
        <v>#DIV/0!</v>
      </c>
      <c r="I78" s="11"/>
      <c r="J78" s="1"/>
    </row>
    <row r="79" spans="1:10" x14ac:dyDescent="0.25">
      <c r="A79" s="1"/>
      <c r="B79" s="46"/>
      <c r="C79" s="41"/>
      <c r="D79" s="35"/>
      <c r="E79" s="35"/>
      <c r="F79" s="6" t="e">
        <f t="shared" si="4"/>
        <v>#DIV/0!</v>
      </c>
      <c r="G79" s="9" t="e">
        <f t="shared" si="5"/>
        <v>#DIV/0!</v>
      </c>
      <c r="H79" s="24" t="e">
        <f t="shared" si="6"/>
        <v>#DIV/0!</v>
      </c>
      <c r="I79" s="13"/>
      <c r="J79" s="1"/>
    </row>
    <row r="80" spans="1:10" x14ac:dyDescent="0.25">
      <c r="A80" s="1"/>
      <c r="B80" s="45"/>
      <c r="C80" s="42"/>
      <c r="D80" s="35"/>
      <c r="E80" s="35"/>
      <c r="F80" s="6" t="e">
        <f t="shared" si="4"/>
        <v>#DIV/0!</v>
      </c>
      <c r="G80" s="9" t="e">
        <f t="shared" ref="G80:G87" si="7">F80/$G$16</f>
        <v>#DIV/0!</v>
      </c>
      <c r="H80" s="24" t="e">
        <f t="shared" si="6"/>
        <v>#DIV/0!</v>
      </c>
      <c r="I80" s="11"/>
      <c r="J80" s="1"/>
    </row>
    <row r="81" spans="1:10" x14ac:dyDescent="0.25">
      <c r="A81" s="1"/>
      <c r="B81" s="47"/>
      <c r="C81" s="43"/>
      <c r="D81" s="35"/>
      <c r="E81" s="35"/>
      <c r="F81" s="6" t="e">
        <f t="shared" si="4"/>
        <v>#DIV/0!</v>
      </c>
      <c r="G81" s="26" t="e">
        <f t="shared" si="7"/>
        <v>#DIV/0!</v>
      </c>
      <c r="H81" s="24" t="e">
        <f t="shared" si="6"/>
        <v>#DIV/0!</v>
      </c>
      <c r="I81" s="27"/>
      <c r="J81" s="1"/>
    </row>
    <row r="82" spans="1:10" x14ac:dyDescent="0.25">
      <c r="A82" s="1"/>
      <c r="B82" s="48"/>
      <c r="C82" s="39"/>
      <c r="D82" s="49"/>
      <c r="E82" s="49"/>
      <c r="F82" s="6" t="e">
        <f t="shared" si="4"/>
        <v>#DIV/0!</v>
      </c>
      <c r="G82" s="26" t="e">
        <f t="shared" si="7"/>
        <v>#DIV/0!</v>
      </c>
      <c r="H82" s="24" t="e">
        <f t="shared" si="6"/>
        <v>#DIV/0!</v>
      </c>
      <c r="I82" s="27"/>
      <c r="J82" s="1"/>
    </row>
    <row r="83" spans="1:10" x14ac:dyDescent="0.25">
      <c r="A83" s="5"/>
      <c r="B83" s="48"/>
      <c r="C83" s="39"/>
      <c r="D83" s="49"/>
      <c r="E83" s="49"/>
      <c r="F83" s="6" t="e">
        <f t="shared" si="4"/>
        <v>#DIV/0!</v>
      </c>
      <c r="G83" s="26" t="e">
        <f t="shared" si="7"/>
        <v>#DIV/0!</v>
      </c>
      <c r="H83" s="24" t="e">
        <f t="shared" si="6"/>
        <v>#DIV/0!</v>
      </c>
      <c r="I83" s="27"/>
      <c r="J83" s="5"/>
    </row>
    <row r="84" spans="1:10" x14ac:dyDescent="0.25">
      <c r="A84" s="5"/>
      <c r="B84" s="48"/>
      <c r="C84" s="39"/>
      <c r="D84" s="49"/>
      <c r="E84" s="49"/>
      <c r="F84" s="6" t="e">
        <f t="shared" si="4"/>
        <v>#DIV/0!</v>
      </c>
      <c r="G84" s="26" t="e">
        <f t="shared" si="7"/>
        <v>#DIV/0!</v>
      </c>
      <c r="H84" s="24" t="e">
        <f t="shared" si="6"/>
        <v>#DIV/0!</v>
      </c>
      <c r="I84" s="27"/>
      <c r="J84" s="5"/>
    </row>
    <row r="85" spans="1:10" x14ac:dyDescent="0.25">
      <c r="A85" s="5"/>
      <c r="B85" s="48"/>
      <c r="C85" s="39"/>
      <c r="D85" s="49"/>
      <c r="E85" s="49"/>
      <c r="F85" s="6" t="e">
        <f t="shared" si="4"/>
        <v>#DIV/0!</v>
      </c>
      <c r="G85" s="26" t="e">
        <f t="shared" si="7"/>
        <v>#DIV/0!</v>
      </c>
      <c r="H85" s="24" t="e">
        <f t="shared" si="6"/>
        <v>#DIV/0!</v>
      </c>
      <c r="I85" s="27"/>
      <c r="J85" s="5"/>
    </row>
    <row r="86" spans="1:10" x14ac:dyDescent="0.25">
      <c r="A86" s="5"/>
      <c r="B86" s="48"/>
      <c r="C86" s="39"/>
      <c r="D86" s="49"/>
      <c r="E86" s="49"/>
      <c r="F86" s="6" t="e">
        <f t="shared" si="4"/>
        <v>#DIV/0!</v>
      </c>
      <c r="G86" s="26" t="e">
        <f t="shared" si="7"/>
        <v>#DIV/0!</v>
      </c>
      <c r="H86" s="24" t="e">
        <f t="shared" si="6"/>
        <v>#DIV/0!</v>
      </c>
      <c r="I86" s="27"/>
      <c r="J86" s="5"/>
    </row>
    <row r="87" spans="1:10" x14ac:dyDescent="0.25">
      <c r="A87" s="5"/>
      <c r="B87" s="48"/>
      <c r="C87" s="39"/>
      <c r="D87" s="49"/>
      <c r="E87" s="49"/>
      <c r="F87" s="6" t="e">
        <f t="shared" si="4"/>
        <v>#DIV/0!</v>
      </c>
      <c r="G87" s="26" t="e">
        <f t="shared" si="7"/>
        <v>#DIV/0!</v>
      </c>
      <c r="H87" s="18" t="e">
        <f t="shared" si="6"/>
        <v>#DIV/0!</v>
      </c>
      <c r="I87" s="27"/>
      <c r="J87" s="5"/>
    </row>
    <row r="88" spans="1:10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x14ac:dyDescent="0.25">
      <c r="A90" s="53" t="s">
        <v>25</v>
      </c>
      <c r="B90" s="54"/>
      <c r="C90" s="62"/>
      <c r="D90" s="62"/>
      <c r="E90" s="62"/>
      <c r="F90" s="29" t="s">
        <v>1</v>
      </c>
      <c r="G90" s="62"/>
      <c r="H90" s="62"/>
      <c r="I90" s="62"/>
      <c r="J90" s="5"/>
    </row>
    <row r="91" spans="1:10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</sheetData>
  <mergeCells count="17">
    <mergeCell ref="A1:J1"/>
    <mergeCell ref="C4:F4"/>
    <mergeCell ref="C5:F5"/>
    <mergeCell ref="C6:F6"/>
    <mergeCell ref="C7:F7"/>
    <mergeCell ref="B70:C70"/>
    <mergeCell ref="H70:I70"/>
    <mergeCell ref="A90:B90"/>
    <mergeCell ref="K3:S6"/>
    <mergeCell ref="D14:G14"/>
    <mergeCell ref="B15:C15"/>
    <mergeCell ref="B31:C31"/>
    <mergeCell ref="D31:E31"/>
    <mergeCell ref="F31:G31"/>
    <mergeCell ref="D69:F69"/>
    <mergeCell ref="C90:E90"/>
    <mergeCell ref="G90:I90"/>
  </mergeCells>
  <pageMargins left="0.25" right="0.25" top="0.75" bottom="0.75" header="0.3" footer="0.3"/>
  <pageSetup orientation="portrait" horizontalDpi="360" verticalDpi="360" r:id="rId1"/>
  <headerFooter>
    <oddHeader xml:space="preserve">&amp;C&amp;"Arial,Bold"&amp;13 &amp;14 4 Parameter Data Reduction Worksheet&amp;"Arial,Regular"&amp;13
&amp;12Cylindrospermopsin Cat# 20-0149-CA </oddHeader>
    <oddFooter>&amp;L&amp;"Arial,Regular"&amp;8Rev. A&amp;C&amp;"Arial,Regular"&amp;8Beacon Analytical Systems Inc.
82 Industrial Park Road, Saco, ME 04072
(207) 571-4302 &amp;R&amp;"Arial,Regular"&amp;8&amp;P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1ACC0-1B56-43EC-8794-98AA670BD1AC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Cylindrospermopsin 20-0149-CA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</dc:creator>
  <cp:lastModifiedBy>dftecno</cp:lastModifiedBy>
  <cp:lastPrinted>2020-01-15T11:43:43Z</cp:lastPrinted>
  <dcterms:created xsi:type="dcterms:W3CDTF">2019-02-14T19:03:06Z</dcterms:created>
  <dcterms:modified xsi:type="dcterms:W3CDTF">2020-01-30T17:57:13Z</dcterms:modified>
</cp:coreProperties>
</file>